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mas\Downloads\"/>
    </mc:Choice>
  </mc:AlternateContent>
  <xr:revisionPtr revIDLastSave="0" documentId="13_ncr:1_{9EBFCDA5-E498-4DC5-A6D3-E53BDCE498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x20" sheetId="1" r:id="rId1"/>
    <sheet name="TENDIDO" sheetId="2" r:id="rId2"/>
    <sheet name="PISTOLA LIB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3" l="1"/>
  <c r="P22" i="3"/>
  <c r="O22" i="3"/>
  <c r="R22" i="3" s="1"/>
  <c r="M22" i="3"/>
  <c r="M21" i="3"/>
  <c r="M20" i="3"/>
  <c r="M19" i="3"/>
  <c r="M18" i="3"/>
  <c r="M17" i="3"/>
  <c r="M16" i="3"/>
  <c r="Q15" i="3"/>
  <c r="P15" i="3"/>
  <c r="O15" i="3"/>
  <c r="M15" i="3"/>
  <c r="Q14" i="3"/>
  <c r="P14" i="3"/>
  <c r="O14" i="3"/>
  <c r="M14" i="3"/>
  <c r="Q13" i="3"/>
  <c r="P13" i="3"/>
  <c r="O13" i="3"/>
  <c r="M13" i="3"/>
  <c r="Q12" i="3"/>
  <c r="P12" i="3"/>
  <c r="O12" i="3"/>
  <c r="M12" i="3"/>
  <c r="Q11" i="3"/>
  <c r="P11" i="3"/>
  <c r="O11" i="3"/>
  <c r="M11" i="3"/>
  <c r="Q10" i="3"/>
  <c r="P10" i="3"/>
  <c r="O10" i="3"/>
  <c r="M10" i="3"/>
  <c r="Q9" i="3"/>
  <c r="P9" i="3"/>
  <c r="O9" i="3"/>
  <c r="M9" i="3"/>
  <c r="Q8" i="3"/>
  <c r="P8" i="3"/>
  <c r="O8" i="3"/>
  <c r="R8" i="3" s="1"/>
  <c r="M8" i="3"/>
  <c r="Q7" i="3"/>
  <c r="P7" i="3"/>
  <c r="O7" i="3"/>
  <c r="M7" i="3"/>
  <c r="Q6" i="3"/>
  <c r="P6" i="3"/>
  <c r="O6" i="3"/>
  <c r="M6" i="3"/>
  <c r="R10" i="3" l="1"/>
  <c r="R12" i="3"/>
  <c r="R14" i="3"/>
  <c r="R7" i="3"/>
  <c r="R9" i="3"/>
  <c r="R11" i="3"/>
  <c r="R13" i="3"/>
  <c r="R15" i="3"/>
  <c r="R6" i="3"/>
  <c r="M34" i="2" l="1"/>
  <c r="M33" i="2"/>
  <c r="M32" i="2"/>
  <c r="M31" i="2"/>
  <c r="M30" i="2"/>
  <c r="M29" i="2"/>
  <c r="M28" i="2"/>
  <c r="M27" i="2"/>
  <c r="M26" i="2"/>
  <c r="Q25" i="2"/>
  <c r="P25" i="2"/>
  <c r="O25" i="2"/>
  <c r="R25" i="2" s="1"/>
  <c r="M25" i="2"/>
  <c r="Q24" i="2"/>
  <c r="P24" i="2"/>
  <c r="O24" i="2"/>
  <c r="M24" i="2"/>
  <c r="M23" i="2"/>
  <c r="Q22" i="2"/>
  <c r="P22" i="2"/>
  <c r="O22" i="2"/>
  <c r="M22" i="2"/>
  <c r="Q21" i="2"/>
  <c r="P21" i="2"/>
  <c r="O21" i="2"/>
  <c r="M21" i="2"/>
  <c r="Q20" i="2"/>
  <c r="P20" i="2"/>
  <c r="O20" i="2"/>
  <c r="M20" i="2"/>
  <c r="Q19" i="2"/>
  <c r="P19" i="2"/>
  <c r="O19" i="2"/>
  <c r="M19" i="2"/>
  <c r="Q18" i="2"/>
  <c r="P18" i="2"/>
  <c r="O18" i="2"/>
  <c r="M18" i="2"/>
  <c r="Q17" i="2"/>
  <c r="P17" i="2"/>
  <c r="O17" i="2"/>
  <c r="M17" i="2"/>
  <c r="Q16" i="2"/>
  <c r="P16" i="2"/>
  <c r="O16" i="2"/>
  <c r="M16" i="2"/>
  <c r="Q15" i="2"/>
  <c r="P15" i="2"/>
  <c r="O15" i="2"/>
  <c r="M15" i="2"/>
  <c r="Q14" i="2"/>
  <c r="P14" i="2"/>
  <c r="O14" i="2"/>
  <c r="M14" i="2"/>
  <c r="Q13" i="2"/>
  <c r="P13" i="2"/>
  <c r="O13" i="2"/>
  <c r="M13" i="2"/>
  <c r="Q12" i="2"/>
  <c r="P12" i="2"/>
  <c r="O12" i="2"/>
  <c r="M12" i="2"/>
  <c r="Q11" i="2"/>
  <c r="P11" i="2"/>
  <c r="O11" i="2"/>
  <c r="M11" i="2"/>
  <c r="Q10" i="2"/>
  <c r="P10" i="2"/>
  <c r="O10" i="2"/>
  <c r="M10" i="2"/>
  <c r="Q9" i="2"/>
  <c r="P9" i="2"/>
  <c r="O9" i="2"/>
  <c r="M9" i="2"/>
  <c r="Q8" i="2"/>
  <c r="P8" i="2"/>
  <c r="O8" i="2"/>
  <c r="M8" i="2"/>
  <c r="Q7" i="2"/>
  <c r="P7" i="2"/>
  <c r="O7" i="2"/>
  <c r="M7" i="2"/>
  <c r="Q6" i="2"/>
  <c r="P6" i="2"/>
  <c r="O6" i="2"/>
  <c r="M6" i="2"/>
  <c r="R17" i="2" l="1"/>
  <c r="R8" i="2"/>
  <c r="R10" i="2"/>
  <c r="R12" i="2"/>
  <c r="R9" i="2"/>
  <c r="R16" i="2"/>
  <c r="R18" i="2"/>
  <c r="R20" i="2"/>
  <c r="R14" i="2"/>
  <c r="R22" i="2"/>
  <c r="R6" i="2"/>
  <c r="R7" i="2"/>
  <c r="R11" i="2"/>
  <c r="R13" i="2"/>
  <c r="R15" i="2"/>
  <c r="R19" i="2"/>
  <c r="R21" i="2"/>
  <c r="R24" i="2"/>
  <c r="M20" i="1" l="1"/>
  <c r="M32" i="1"/>
  <c r="M31" i="1"/>
  <c r="M14" i="1"/>
  <c r="M17" i="1"/>
  <c r="M15" i="1"/>
  <c r="M12" i="1"/>
  <c r="M18" i="1"/>
  <c r="M19" i="1"/>
  <c r="M13" i="1"/>
  <c r="M16" i="1"/>
  <c r="M11" i="1"/>
  <c r="O14" i="1"/>
  <c r="P14" i="1"/>
  <c r="Q14" i="1"/>
  <c r="O15" i="1"/>
  <c r="P15" i="1"/>
  <c r="Q15" i="1"/>
  <c r="O11" i="1"/>
  <c r="P11" i="1"/>
  <c r="Q11" i="1"/>
  <c r="O12" i="1"/>
  <c r="P12" i="1"/>
  <c r="Q12" i="1"/>
  <c r="O13" i="1"/>
  <c r="P13" i="1"/>
  <c r="Q13" i="1"/>
  <c r="O18" i="1"/>
  <c r="P18" i="1"/>
  <c r="Q18" i="1"/>
  <c r="O20" i="1"/>
  <c r="P20" i="1"/>
  <c r="Q20" i="1"/>
  <c r="O24" i="1"/>
  <c r="P24" i="1"/>
  <c r="Q24" i="1"/>
  <c r="O25" i="1"/>
  <c r="P25" i="1"/>
  <c r="Q25" i="1"/>
  <c r="O27" i="1"/>
  <c r="P27" i="1"/>
  <c r="Q27" i="1"/>
  <c r="O32" i="1"/>
  <c r="P32" i="1"/>
  <c r="Q32" i="1"/>
  <c r="O6" i="1"/>
  <c r="P6" i="1"/>
  <c r="Q6" i="1"/>
  <c r="O7" i="1"/>
  <c r="P7" i="1"/>
  <c r="Q7" i="1"/>
  <c r="R6" i="1" l="1"/>
  <c r="M6" i="1" s="1"/>
  <c r="R32" i="1"/>
  <c r="R14" i="1"/>
  <c r="R11" i="1"/>
  <c r="R20" i="1"/>
  <c r="R13" i="1"/>
  <c r="R18" i="1"/>
  <c r="R12" i="1"/>
  <c r="R7" i="1"/>
  <c r="M7" i="1" s="1"/>
  <c r="R25" i="1"/>
  <c r="M25" i="1" s="1"/>
  <c r="R27" i="1"/>
  <c r="M27" i="1" s="1"/>
  <c r="R15" i="1"/>
  <c r="R24" i="1"/>
  <c r="M24" i="1" s="1"/>
  <c r="M36" i="1" l="1"/>
</calcChain>
</file>

<file path=xl/sharedStrings.xml><?xml version="1.0" encoding="utf-8"?>
<sst xmlns="http://schemas.openxmlformats.org/spreadsheetml/2006/main" count="224" uniqueCount="105">
  <si>
    <t>TIRADOR</t>
  </si>
  <si>
    <t>APERTURA</t>
  </si>
  <si>
    <t>LA RIOJA</t>
  </si>
  <si>
    <t>CORDOBA</t>
  </si>
  <si>
    <t>NACIONAL</t>
  </si>
  <si>
    <t>LRJ</t>
  </si>
  <si>
    <t>QUI</t>
  </si>
  <si>
    <t>RIVEROS MARIO</t>
  </si>
  <si>
    <t>SNJ</t>
  </si>
  <si>
    <t>ZOCCALLI MARCELO</t>
  </si>
  <si>
    <t>EBERHARDT ALEXIS</t>
  </si>
  <si>
    <t>VELARTE ROSENDO</t>
  </si>
  <si>
    <t>HERNANDEZ RODRIGO</t>
  </si>
  <si>
    <t>AMELIA FOURNEL</t>
  </si>
  <si>
    <t>SFE</t>
  </si>
  <si>
    <t>DIANA MARTINEZ</t>
  </si>
  <si>
    <t>BUE</t>
  </si>
  <si>
    <t>MARTIN, PABLO</t>
  </si>
  <si>
    <t>SRF</t>
  </si>
  <si>
    <t>TOTAL</t>
  </si>
  <si>
    <t>GOGORZA NICOLAS</t>
  </si>
  <si>
    <t>PUGLIESE FEDERICO</t>
  </si>
  <si>
    <t>LANDRIEL JULIETA</t>
  </si>
  <si>
    <t>RK</t>
  </si>
  <si>
    <t>GONZALEZ, LAUTARO</t>
  </si>
  <si>
    <t>TSL</t>
  </si>
  <si>
    <t>VALLEJO, MAURICIO ALEJANDRO</t>
  </si>
  <si>
    <t>GUTIERREZ, MARCELO JULIAN</t>
  </si>
  <si>
    <t>CAT</t>
  </si>
  <si>
    <t xml:space="preserve">RODRIGUEZ, RAMON AURELIO </t>
  </si>
  <si>
    <t>RDT</t>
  </si>
  <si>
    <t>SAN CARLOS</t>
  </si>
  <si>
    <t>SERRA, SANTIAGO</t>
  </si>
  <si>
    <t>SSC</t>
  </si>
  <si>
    <t>ALVAREZ, PABLO</t>
  </si>
  <si>
    <t>CHV</t>
  </si>
  <si>
    <t>FOURNEL, CLAUDIO</t>
  </si>
  <si>
    <t>ABAD, CARLOS</t>
  </si>
  <si>
    <t>RANKING NACIONAL 50 M. RIFLE 3x20 2025</t>
  </si>
  <si>
    <t>N° FED</t>
  </si>
  <si>
    <t>INST</t>
  </si>
  <si>
    <t>SUDAMERICANO</t>
  </si>
  <si>
    <t>SAN RAFAEL/MUNICH</t>
  </si>
  <si>
    <t>50mts RIFLE 3x20 MUJER MAYOR</t>
  </si>
  <si>
    <t>50mts RIFLE 3x20 HOMBRE MAYOR</t>
  </si>
  <si>
    <t>ALL</t>
  </si>
  <si>
    <t>50mts RIFLE 3x20 HOMBRE JUNIOR</t>
  </si>
  <si>
    <t>50mts RIFLE 3x20 HOMBRE VETERANO</t>
  </si>
  <si>
    <t>50mts RIFLE 3x20 MUJER JUNIOR</t>
  </si>
  <si>
    <t>TFSJ</t>
  </si>
  <si>
    <t>EBERHARDT, ALEXIS</t>
  </si>
  <si>
    <t>ZOCCALI, MARCELO</t>
  </si>
  <si>
    <t>GONZALEZ, LAUTARO JUAN</t>
  </si>
  <si>
    <t>CAGGIANO, EMANUEL</t>
  </si>
  <si>
    <t>LPT</t>
  </si>
  <si>
    <t>GOGORZA, NICOLAS</t>
  </si>
  <si>
    <t>GAUNA, LUIS ANGEL</t>
  </si>
  <si>
    <t>CHA</t>
  </si>
  <si>
    <t>TORINO, ADRIAN</t>
  </si>
  <si>
    <t>SLT</t>
  </si>
  <si>
    <t>KALICINSKI, EDGARDO</t>
  </si>
  <si>
    <t>MARTINEZ, ARIEL ALEJANDRO</t>
  </si>
  <si>
    <t>CABRERA, CLAUDIO RAMON</t>
  </si>
  <si>
    <t>VELARTE, ROSENDO</t>
  </si>
  <si>
    <t>HERNANDEZ, RODRIGO</t>
  </si>
  <si>
    <t>GUTIERREZ, MARCELO</t>
  </si>
  <si>
    <t>ZACCHEO, MARCELO</t>
  </si>
  <si>
    <t>REIGOSA, FLORENCIA</t>
  </si>
  <si>
    <t>LANDRIEL, JULIETA GRISEL</t>
  </si>
  <si>
    <t>LIGUORI, ANGELES</t>
  </si>
  <si>
    <t>LOPEZ SANABRIA, PATRICIO</t>
  </si>
  <si>
    <t>BOHORQUEZ, JULIA</t>
  </si>
  <si>
    <t>MARTINEZ, BALTAZAR</t>
  </si>
  <si>
    <t>SRA</t>
  </si>
  <si>
    <t>MINIO, GERARDO</t>
  </si>
  <si>
    <t>TORRES, CARLA</t>
  </si>
  <si>
    <t>VALLEJO, MAURICIO ARIEL</t>
  </si>
  <si>
    <t>PARRA, VIRGINIA</t>
  </si>
  <si>
    <t>CTC</t>
  </si>
  <si>
    <t>RANKING NACIONAL 50 M. RIFLE TENDIDO 2025</t>
  </si>
  <si>
    <t>50mts RIFLE TENDIDO OPEN</t>
  </si>
  <si>
    <t>VELARTE RODRIGO</t>
  </si>
  <si>
    <t>PINEDA FEDERICO</t>
  </si>
  <si>
    <t>AGR</t>
  </si>
  <si>
    <t xml:space="preserve">LUNA, DIEGO C. </t>
  </si>
  <si>
    <t>TCA</t>
  </si>
  <si>
    <t>MOLINA VICTOR</t>
  </si>
  <si>
    <t>FAA</t>
  </si>
  <si>
    <t>VILLANI, ALEJANDRO</t>
  </si>
  <si>
    <t>ZAUPA, GERMAN DARIO</t>
  </si>
  <si>
    <t>KOUKAS, GERMAN</t>
  </si>
  <si>
    <t>BEVIAQCUA, JAVIER</t>
  </si>
  <si>
    <t>HEALY, PATRICIO</t>
  </si>
  <si>
    <t>CRUZ, IVAN</t>
  </si>
  <si>
    <t>CHIMISSO, JUAN CARLOS</t>
  </si>
  <si>
    <t>SIRABO, ALBERTO</t>
  </si>
  <si>
    <t>SLU</t>
  </si>
  <si>
    <t>MARCOLLI, SEBASTIAN</t>
  </si>
  <si>
    <t>MODESTI, ALEXIS MARTIN</t>
  </si>
  <si>
    <t>PEYRU, DIEGO</t>
  </si>
  <si>
    <t>FERNANDEZ, CLAUDIO CESAR</t>
  </si>
  <si>
    <t>50mts PISTOLA OPEN</t>
  </si>
  <si>
    <t>RANKING NACIONAL 50 M. PISTOLA 2025</t>
  </si>
  <si>
    <t>TRC</t>
  </si>
  <si>
    <t>INSUA, WENCESLAO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</si>
</sst>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6282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name val="Calibri"/>
      <family val="2"/>
    </font>
    <font>
      <b/>
      <sz val="14"/>
      <color theme="0"/>
      <name val="Calibri"/>
      <family val="2"/>
    </font>
    <font>
      <b/>
      <sz val="28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8" fillId="3" borderId="0" xfId="0" applyFont="1" applyFill="1"/>
    <xf numFmtId="0" fontId="2" fillId="2" borderId="0" xfId="0" applyFont="1" applyFill="1"/>
    <xf numFmtId="0" fontId="10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" fillId="0" borderId="1" xfId="0" applyFont="1" applyBorder="1"/>
    <xf numFmtId="164" fontId="1" fillId="7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" fillId="5" borderId="1" xfId="0" applyFont="1" applyFill="1" applyBorder="1"/>
    <xf numFmtId="0" fontId="1" fillId="6" borderId="1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164" fontId="1" fillId="5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1">
    <cellStyle name="Normal" xfId="0" builtinId="0"/>
  </cellStyles>
  <dxfs count="7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57150</xdr:rowOff>
    </xdr:from>
    <xdr:to>
      <xdr:col>2</xdr:col>
      <xdr:colOff>361950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57A540-BE81-4EFF-9765-23180032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150"/>
          <a:ext cx="704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57150</xdr:rowOff>
    </xdr:from>
    <xdr:to>
      <xdr:col>2</xdr:col>
      <xdr:colOff>361950</xdr:colOff>
      <xdr:row>2</xdr:row>
      <xdr:rowOff>400050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AD4F90-4D5A-4FD2-BC84-AAD2621B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150"/>
          <a:ext cx="704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95250</xdr:rowOff>
    </xdr:from>
    <xdr:to>
      <xdr:col>2</xdr:col>
      <xdr:colOff>523875</xdr:colOff>
      <xdr:row>2</xdr:row>
      <xdr:rowOff>438150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C6CB84-667F-4F3D-BFE4-5A6AD052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95250"/>
          <a:ext cx="704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70"/>
  <sheetViews>
    <sheetView showGridLines="0" showRowColHeaders="0" tabSelected="1" workbookViewId="0">
      <selection activeCell="F36" sqref="F36:L36"/>
    </sheetView>
  </sheetViews>
  <sheetFormatPr baseColWidth="10" defaultRowHeight="14.5" x14ac:dyDescent="0.35"/>
  <cols>
    <col min="1" max="1" width="5.7265625" customWidth="1"/>
    <col min="2" max="2" width="8.1796875" customWidth="1"/>
    <col min="3" max="3" width="11.81640625" customWidth="1"/>
    <col min="4" max="4" width="31.453125" customWidth="1"/>
    <col min="5" max="5" width="10.81640625" customWidth="1"/>
    <col min="6" max="6" width="10.90625" customWidth="1"/>
    <col min="7" max="7" width="15.81640625" customWidth="1"/>
    <col min="8" max="8" width="14.1796875" customWidth="1"/>
    <col min="9" max="9" width="14.54296875" customWidth="1"/>
    <col min="10" max="10" width="14.81640625" customWidth="1"/>
    <col min="13" max="13" width="11.453125" customWidth="1"/>
    <col min="15" max="18" width="0" hidden="1" customWidth="1"/>
  </cols>
  <sheetData>
    <row r="1" spans="2:18" ht="23.25" customHeight="1" x14ac:dyDescent="0.35">
      <c r="B1" s="53" t="s">
        <v>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31"/>
    </row>
    <row r="2" spans="2:18" ht="34.5" customHeight="1" x14ac:dyDescent="0.3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31"/>
    </row>
    <row r="3" spans="2:18" ht="28.5" customHeight="1" x14ac:dyDescent="0.3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31"/>
    </row>
    <row r="4" spans="2:18" ht="18.5" x14ac:dyDescent="0.45">
      <c r="B4" s="54" t="s">
        <v>43</v>
      </c>
      <c r="C4" s="55"/>
      <c r="D4" s="55"/>
      <c r="E4" s="56"/>
      <c r="F4" s="24">
        <v>1</v>
      </c>
      <c r="G4" s="32"/>
      <c r="H4" s="33">
        <v>2</v>
      </c>
      <c r="I4" s="33">
        <v>3</v>
      </c>
      <c r="J4" s="33">
        <v>4</v>
      </c>
      <c r="K4" s="33">
        <v>5</v>
      </c>
      <c r="L4" s="32"/>
      <c r="M4" s="34"/>
    </row>
    <row r="5" spans="2:18" x14ac:dyDescent="0.35">
      <c r="B5" s="24" t="s">
        <v>23</v>
      </c>
      <c r="C5" s="33" t="s">
        <v>39</v>
      </c>
      <c r="D5" s="33" t="s">
        <v>0</v>
      </c>
      <c r="E5" s="33" t="s">
        <v>40</v>
      </c>
      <c r="F5" s="33" t="s">
        <v>1</v>
      </c>
      <c r="G5" s="33" t="s">
        <v>41</v>
      </c>
      <c r="H5" s="33" t="s">
        <v>31</v>
      </c>
      <c r="I5" s="33" t="s">
        <v>2</v>
      </c>
      <c r="J5" s="35" t="s">
        <v>42</v>
      </c>
      <c r="K5" s="33" t="s">
        <v>3</v>
      </c>
      <c r="L5" s="33" t="s">
        <v>4</v>
      </c>
      <c r="M5" s="33" t="s">
        <v>19</v>
      </c>
    </row>
    <row r="6" spans="2:18" x14ac:dyDescent="0.35">
      <c r="B6" s="7">
        <v>1</v>
      </c>
      <c r="C6" s="4">
        <v>4177</v>
      </c>
      <c r="D6" s="36" t="s">
        <v>13</v>
      </c>
      <c r="E6" s="4" t="s">
        <v>14</v>
      </c>
      <c r="F6" s="5">
        <v>564</v>
      </c>
      <c r="G6" s="5"/>
      <c r="H6" s="4">
        <v>567</v>
      </c>
      <c r="I6" s="25"/>
      <c r="J6" s="28"/>
      <c r="K6" s="4"/>
      <c r="L6" s="37"/>
      <c r="M6" s="20">
        <f>R6</f>
        <v>1131</v>
      </c>
      <c r="O6">
        <f>IF(COUNT(F6,H6,I6,J6,K6)&gt;=1,LARGE(F6:K6,1),"0")</f>
        <v>567</v>
      </c>
      <c r="P6">
        <f>IF(COUNT(F6:K6)&gt;=2,LARGE(F6:K6,2),"0")</f>
        <v>564</v>
      </c>
      <c r="Q6" t="str">
        <f>IF(COUNT(F6:K6)&gt;=3,LARGE(F6:K6,3),"0")</f>
        <v>0</v>
      </c>
      <c r="R6">
        <f>SUM(O6:Q6)+L6</f>
        <v>1131</v>
      </c>
    </row>
    <row r="7" spans="2:18" x14ac:dyDescent="0.35">
      <c r="B7" s="7">
        <v>2</v>
      </c>
      <c r="C7" s="4">
        <v>3325</v>
      </c>
      <c r="D7" s="36" t="s">
        <v>15</v>
      </c>
      <c r="E7" s="4" t="s">
        <v>16</v>
      </c>
      <c r="F7" s="5">
        <v>549</v>
      </c>
      <c r="G7" s="5"/>
      <c r="H7" s="4">
        <v>566</v>
      </c>
      <c r="I7" s="25"/>
      <c r="J7" s="28"/>
      <c r="K7" s="4"/>
      <c r="L7" s="37"/>
      <c r="M7" s="20">
        <f>R7</f>
        <v>1115</v>
      </c>
      <c r="O7">
        <f>IF(COUNT(F7,H7,I7,J7,K7)&gt;=1,LARGE(F7:K7,1),"0")</f>
        <v>566</v>
      </c>
      <c r="P7">
        <f>IF(COUNT(F7:K7)&gt;=2,LARGE(F7:K7,2),"0")</f>
        <v>549</v>
      </c>
      <c r="Q7" t="str">
        <f>IF(COUNT(F7:K7)&gt;=3,LARGE(F7:K7,3),"0")</f>
        <v>0</v>
      </c>
      <c r="R7">
        <f>SUM(O7:Q7)+L7</f>
        <v>1115</v>
      </c>
    </row>
    <row r="8" spans="2:18" x14ac:dyDescent="0.35">
      <c r="B8" s="8"/>
      <c r="C8" s="21"/>
      <c r="D8" s="8"/>
      <c r="E8" s="2"/>
      <c r="F8" s="3"/>
      <c r="G8" s="3"/>
      <c r="H8" s="3"/>
      <c r="I8" s="6"/>
      <c r="J8" s="6"/>
      <c r="K8" s="6"/>
      <c r="L8" s="6"/>
      <c r="M8" s="8"/>
    </row>
    <row r="9" spans="2:18" ht="18.5" x14ac:dyDescent="0.45">
      <c r="B9" s="54" t="s">
        <v>44</v>
      </c>
      <c r="C9" s="55"/>
      <c r="D9" s="55"/>
      <c r="E9" s="56"/>
      <c r="F9" s="24">
        <v>1</v>
      </c>
      <c r="G9" s="32"/>
      <c r="H9" s="33">
        <v>2</v>
      </c>
      <c r="I9" s="33">
        <v>3</v>
      </c>
      <c r="J9" s="33">
        <v>4</v>
      </c>
      <c r="K9" s="33">
        <v>5</v>
      </c>
      <c r="L9" s="32"/>
      <c r="M9" s="34"/>
    </row>
    <row r="10" spans="2:18" x14ac:dyDescent="0.35">
      <c r="B10" s="24" t="s">
        <v>23</v>
      </c>
      <c r="C10" s="33" t="s">
        <v>39</v>
      </c>
      <c r="D10" s="33" t="s">
        <v>0</v>
      </c>
      <c r="E10" s="33" t="s">
        <v>40</v>
      </c>
      <c r="F10" s="33" t="s">
        <v>1</v>
      </c>
      <c r="G10" s="33" t="s">
        <v>41</v>
      </c>
      <c r="H10" s="33" t="s">
        <v>31</v>
      </c>
      <c r="I10" s="33" t="s">
        <v>2</v>
      </c>
      <c r="J10" s="35" t="s">
        <v>42</v>
      </c>
      <c r="K10" s="33" t="s">
        <v>3</v>
      </c>
      <c r="L10" s="33" t="s">
        <v>4</v>
      </c>
      <c r="M10" s="33" t="s">
        <v>19</v>
      </c>
    </row>
    <row r="11" spans="2:18" x14ac:dyDescent="0.35">
      <c r="B11" s="19">
        <v>1</v>
      </c>
      <c r="C11" s="5">
        <v>8117</v>
      </c>
      <c r="D11" s="9" t="s">
        <v>9</v>
      </c>
      <c r="E11" s="4" t="s">
        <v>16</v>
      </c>
      <c r="F11" s="5">
        <v>584</v>
      </c>
      <c r="G11" s="5"/>
      <c r="H11" s="4">
        <v>586</v>
      </c>
      <c r="I11" s="25"/>
      <c r="J11" s="40">
        <v>583</v>
      </c>
      <c r="K11" s="4">
        <v>580</v>
      </c>
      <c r="L11" s="37"/>
      <c r="M11" s="20">
        <f t="shared" ref="M11:M20" si="0">SUM(F11:L11)</f>
        <v>2333</v>
      </c>
      <c r="O11">
        <f t="shared" ref="O11:O20" si="1">IF(COUNT(F11,H11,I11,J11,K11)&gt;=1,LARGE(F11:K11,1),"0")</f>
        <v>586</v>
      </c>
      <c r="P11">
        <f t="shared" ref="P11:P20" si="2">IF(COUNT(F11:K11)&gt;=2,LARGE(F11:K11,2),"0")</f>
        <v>584</v>
      </c>
      <c r="Q11">
        <f t="shared" ref="Q11:Q20" si="3">IF(COUNT(F11:K11)&gt;=3,LARGE(F11:K11,3),"0")</f>
        <v>583</v>
      </c>
      <c r="R11">
        <f t="shared" ref="R11:R20" si="4">SUM(O11:Q11)+L11</f>
        <v>1753</v>
      </c>
    </row>
    <row r="12" spans="2:18" x14ac:dyDescent="0.35">
      <c r="B12" s="19">
        <v>2</v>
      </c>
      <c r="C12" s="4">
        <v>6854</v>
      </c>
      <c r="D12" s="36" t="s">
        <v>12</v>
      </c>
      <c r="E12" s="4" t="s">
        <v>6</v>
      </c>
      <c r="F12" s="4">
        <v>553</v>
      </c>
      <c r="G12" s="4"/>
      <c r="H12" s="4">
        <v>570</v>
      </c>
      <c r="I12" s="25"/>
      <c r="J12" s="4">
        <v>560</v>
      </c>
      <c r="K12" s="4">
        <v>566</v>
      </c>
      <c r="L12" s="37"/>
      <c r="M12" s="20">
        <f t="shared" si="0"/>
        <v>2249</v>
      </c>
      <c r="O12">
        <f t="shared" si="1"/>
        <v>570</v>
      </c>
      <c r="P12">
        <f t="shared" si="2"/>
        <v>566</v>
      </c>
      <c r="Q12">
        <f t="shared" si="3"/>
        <v>560</v>
      </c>
      <c r="R12">
        <f t="shared" si="4"/>
        <v>1696</v>
      </c>
    </row>
    <row r="13" spans="2:18" x14ac:dyDescent="0.35">
      <c r="B13" s="19">
        <v>3</v>
      </c>
      <c r="C13" s="5">
        <v>9622</v>
      </c>
      <c r="D13" s="9" t="s">
        <v>20</v>
      </c>
      <c r="E13" s="4" t="s">
        <v>45</v>
      </c>
      <c r="F13" s="5">
        <v>551</v>
      </c>
      <c r="G13" s="5"/>
      <c r="H13" s="4">
        <v>567</v>
      </c>
      <c r="I13" s="25"/>
      <c r="J13" s="4">
        <v>563</v>
      </c>
      <c r="K13" s="4"/>
      <c r="L13" s="37"/>
      <c r="M13" s="20">
        <f t="shared" si="0"/>
        <v>1681</v>
      </c>
      <c r="O13">
        <f t="shared" si="1"/>
        <v>567</v>
      </c>
      <c r="P13">
        <f t="shared" si="2"/>
        <v>563</v>
      </c>
      <c r="Q13">
        <f t="shared" si="3"/>
        <v>551</v>
      </c>
      <c r="R13">
        <f t="shared" si="4"/>
        <v>1681</v>
      </c>
    </row>
    <row r="14" spans="2:18" x14ac:dyDescent="0.35">
      <c r="B14" s="19">
        <v>4</v>
      </c>
      <c r="C14" s="5">
        <v>8891</v>
      </c>
      <c r="D14" s="9" t="s">
        <v>10</v>
      </c>
      <c r="E14" s="4" t="s">
        <v>33</v>
      </c>
      <c r="F14" s="5">
        <v>582</v>
      </c>
      <c r="G14" s="5"/>
      <c r="H14" s="4">
        <v>589</v>
      </c>
      <c r="I14" s="25"/>
      <c r="J14" s="28"/>
      <c r="K14" s="4">
        <v>589</v>
      </c>
      <c r="L14" s="37"/>
      <c r="M14" s="20">
        <f t="shared" si="0"/>
        <v>1760</v>
      </c>
      <c r="O14">
        <f t="shared" si="1"/>
        <v>589</v>
      </c>
      <c r="P14">
        <f t="shared" si="2"/>
        <v>589</v>
      </c>
      <c r="Q14">
        <f t="shared" si="3"/>
        <v>582</v>
      </c>
      <c r="R14">
        <f t="shared" si="4"/>
        <v>1760</v>
      </c>
    </row>
    <row r="15" spans="2:18" x14ac:dyDescent="0.35">
      <c r="B15" s="19">
        <v>5</v>
      </c>
      <c r="C15" s="5">
        <v>9078</v>
      </c>
      <c r="D15" s="9" t="s">
        <v>27</v>
      </c>
      <c r="E15" s="4" t="s">
        <v>28</v>
      </c>
      <c r="F15" s="5">
        <v>558</v>
      </c>
      <c r="G15" s="5"/>
      <c r="H15" s="4">
        <v>572</v>
      </c>
      <c r="I15" s="25"/>
      <c r="J15" s="28"/>
      <c r="K15" s="4">
        <v>569</v>
      </c>
      <c r="L15" s="37"/>
      <c r="M15" s="20">
        <f t="shared" si="0"/>
        <v>1699</v>
      </c>
      <c r="O15">
        <f t="shared" si="1"/>
        <v>572</v>
      </c>
      <c r="P15">
        <f t="shared" si="2"/>
        <v>569</v>
      </c>
      <c r="Q15">
        <f t="shared" si="3"/>
        <v>558</v>
      </c>
      <c r="R15">
        <f t="shared" si="4"/>
        <v>1699</v>
      </c>
    </row>
    <row r="16" spans="2:18" x14ac:dyDescent="0.35">
      <c r="B16" s="19">
        <v>6</v>
      </c>
      <c r="C16" s="5">
        <v>4154</v>
      </c>
      <c r="D16" s="9" t="s">
        <v>17</v>
      </c>
      <c r="E16" s="4" t="s">
        <v>18</v>
      </c>
      <c r="F16" s="26"/>
      <c r="G16" s="5"/>
      <c r="H16" s="25"/>
      <c r="I16" s="4">
        <v>527</v>
      </c>
      <c r="J16" s="4">
        <v>538</v>
      </c>
      <c r="K16" s="4"/>
      <c r="L16" s="37"/>
      <c r="M16" s="20">
        <f t="shared" si="0"/>
        <v>1065</v>
      </c>
    </row>
    <row r="17" spans="2:18" x14ac:dyDescent="0.35">
      <c r="B17" s="19">
        <v>7</v>
      </c>
      <c r="C17" s="38">
        <v>384</v>
      </c>
      <c r="D17" s="39" t="s">
        <v>11</v>
      </c>
      <c r="E17" s="38" t="s">
        <v>5</v>
      </c>
      <c r="F17" s="26"/>
      <c r="G17" s="5"/>
      <c r="H17" s="25"/>
      <c r="I17" s="4">
        <v>561</v>
      </c>
      <c r="J17" s="28"/>
      <c r="K17" s="4"/>
      <c r="L17" s="37"/>
      <c r="M17" s="20">
        <f t="shared" si="0"/>
        <v>561</v>
      </c>
    </row>
    <row r="18" spans="2:18" x14ac:dyDescent="0.35">
      <c r="B18" s="19">
        <v>8</v>
      </c>
      <c r="C18" s="4">
        <v>4144</v>
      </c>
      <c r="D18" s="36" t="s">
        <v>34</v>
      </c>
      <c r="E18" s="4" t="s">
        <v>35</v>
      </c>
      <c r="F18" s="25"/>
      <c r="G18" s="4"/>
      <c r="H18" s="4">
        <v>555</v>
      </c>
      <c r="I18" s="25"/>
      <c r="J18" s="28"/>
      <c r="K18" s="4">
        <v>568</v>
      </c>
      <c r="L18" s="37"/>
      <c r="M18" s="20">
        <f t="shared" si="0"/>
        <v>1123</v>
      </c>
      <c r="O18">
        <f t="shared" si="1"/>
        <v>568</v>
      </c>
      <c r="P18">
        <f t="shared" si="2"/>
        <v>555</v>
      </c>
      <c r="Q18" t="str">
        <f t="shared" si="3"/>
        <v>0</v>
      </c>
      <c r="R18">
        <f t="shared" si="4"/>
        <v>1123</v>
      </c>
    </row>
    <row r="19" spans="2:18" x14ac:dyDescent="0.35">
      <c r="B19" s="19">
        <v>9</v>
      </c>
      <c r="C19" s="4">
        <v>4176</v>
      </c>
      <c r="D19" s="36" t="s">
        <v>36</v>
      </c>
      <c r="E19" s="4" t="s">
        <v>14</v>
      </c>
      <c r="F19" s="25"/>
      <c r="G19" s="4"/>
      <c r="H19" s="4">
        <v>536</v>
      </c>
      <c r="I19" s="25"/>
      <c r="J19" s="28"/>
      <c r="K19" s="4"/>
      <c r="L19" s="37"/>
      <c r="M19" s="20">
        <f t="shared" si="0"/>
        <v>536</v>
      </c>
    </row>
    <row r="20" spans="2:18" x14ac:dyDescent="0.35">
      <c r="B20" s="19">
        <v>10</v>
      </c>
      <c r="C20" s="4">
        <v>396</v>
      </c>
      <c r="D20" s="36" t="s">
        <v>37</v>
      </c>
      <c r="E20" s="4" t="s">
        <v>45</v>
      </c>
      <c r="F20" s="25"/>
      <c r="G20" s="4"/>
      <c r="H20" s="4"/>
      <c r="I20" s="25"/>
      <c r="J20" s="4">
        <v>518</v>
      </c>
      <c r="K20" s="4"/>
      <c r="L20" s="37"/>
      <c r="M20" s="20">
        <f t="shared" si="0"/>
        <v>518</v>
      </c>
      <c r="O20">
        <f t="shared" si="1"/>
        <v>518</v>
      </c>
      <c r="P20" t="str">
        <f t="shared" si="2"/>
        <v>0</v>
      </c>
      <c r="Q20" t="str">
        <f t="shared" si="3"/>
        <v>0</v>
      </c>
      <c r="R20">
        <f t="shared" si="4"/>
        <v>518</v>
      </c>
    </row>
    <row r="21" spans="2:18" x14ac:dyDescent="0.35">
      <c r="B21" s="8"/>
      <c r="C21" s="21"/>
      <c r="D21" s="8"/>
      <c r="E21" s="2"/>
      <c r="F21" s="3"/>
      <c r="G21" s="3"/>
      <c r="H21" s="3"/>
      <c r="I21" s="6"/>
      <c r="J21" s="6"/>
      <c r="K21" s="6"/>
      <c r="L21" s="6"/>
      <c r="M21" s="8"/>
    </row>
    <row r="22" spans="2:18" ht="18.5" x14ac:dyDescent="0.45">
      <c r="B22" s="54" t="s">
        <v>46</v>
      </c>
      <c r="C22" s="55"/>
      <c r="D22" s="55"/>
      <c r="E22" s="56"/>
      <c r="F22" s="24">
        <v>1</v>
      </c>
      <c r="G22" s="32"/>
      <c r="H22" s="33">
        <v>2</v>
      </c>
      <c r="I22" s="33">
        <v>3</v>
      </c>
      <c r="J22" s="33">
        <v>4</v>
      </c>
      <c r="K22" s="33">
        <v>5</v>
      </c>
      <c r="L22" s="32"/>
      <c r="M22" s="34"/>
    </row>
    <row r="23" spans="2:18" x14ac:dyDescent="0.35">
      <c r="B23" s="24" t="s">
        <v>23</v>
      </c>
      <c r="C23" s="33" t="s">
        <v>39</v>
      </c>
      <c r="D23" s="33" t="s">
        <v>0</v>
      </c>
      <c r="E23" s="33" t="s">
        <v>40</v>
      </c>
      <c r="F23" s="33" t="s">
        <v>1</v>
      </c>
      <c r="G23" s="33" t="s">
        <v>41</v>
      </c>
      <c r="H23" s="33" t="s">
        <v>31</v>
      </c>
      <c r="I23" s="33" t="s">
        <v>2</v>
      </c>
      <c r="J23" s="35" t="s">
        <v>42</v>
      </c>
      <c r="K23" s="33" t="s">
        <v>3</v>
      </c>
      <c r="L23" s="33" t="s">
        <v>4</v>
      </c>
      <c r="M23" s="33" t="s">
        <v>19</v>
      </c>
    </row>
    <row r="24" spans="2:18" x14ac:dyDescent="0.35">
      <c r="B24" s="19">
        <v>1</v>
      </c>
      <c r="C24" s="7">
        <v>9671</v>
      </c>
      <c r="D24" s="18" t="s">
        <v>21</v>
      </c>
      <c r="E24" s="7" t="s">
        <v>16</v>
      </c>
      <c r="F24" s="4">
        <v>541</v>
      </c>
      <c r="G24" s="4"/>
      <c r="H24" s="4">
        <v>546</v>
      </c>
      <c r="I24" s="25"/>
      <c r="J24" s="28"/>
      <c r="K24" s="4"/>
      <c r="L24" s="37"/>
      <c r="M24" s="20">
        <f>R24</f>
        <v>1087</v>
      </c>
      <c r="O24">
        <f>IF(COUNT(F24,H24,I24,J24,K24)&gt;=1,LARGE(F24:K24,1),"0")</f>
        <v>546</v>
      </c>
      <c r="P24">
        <f>IF(COUNT(F24:K24)&gt;=2,LARGE(F24:K24,2),"0")</f>
        <v>541</v>
      </c>
      <c r="Q24" t="str">
        <f>IF(COUNT(F24:K24)&gt;=3,LARGE(F24:K24,3),"0")</f>
        <v>0</v>
      </c>
      <c r="R24">
        <f>SUM(O24:Q24)+L24</f>
        <v>1087</v>
      </c>
    </row>
    <row r="25" spans="2:18" x14ac:dyDescent="0.35">
      <c r="B25" s="19">
        <v>2</v>
      </c>
      <c r="C25" s="7">
        <v>9650</v>
      </c>
      <c r="D25" s="18" t="s">
        <v>24</v>
      </c>
      <c r="E25" s="7" t="s">
        <v>16</v>
      </c>
      <c r="F25" s="4">
        <v>521</v>
      </c>
      <c r="G25" s="4"/>
      <c r="H25" s="4">
        <v>539</v>
      </c>
      <c r="I25" s="25"/>
      <c r="J25" s="28"/>
      <c r="K25" s="4"/>
      <c r="L25" s="37"/>
      <c r="M25" s="20">
        <f>R25</f>
        <v>1060</v>
      </c>
      <c r="O25">
        <f>IF(COUNT(F25,H25,I25,J25,K25)&gt;=1,LARGE(F25:K25,1),"0")</f>
        <v>539</v>
      </c>
      <c r="P25">
        <f>IF(COUNT(F25:K25)&gt;=2,LARGE(F25:K25,2),"0")</f>
        <v>521</v>
      </c>
      <c r="Q25" t="str">
        <f>IF(COUNT(F25:K25)&gt;=3,LARGE(F25:K25,3),"0")</f>
        <v>0</v>
      </c>
      <c r="R25">
        <f>SUM(O25:Q25)+L25</f>
        <v>1060</v>
      </c>
    </row>
    <row r="26" spans="2:18" x14ac:dyDescent="0.35">
      <c r="B26" s="19">
        <v>3</v>
      </c>
      <c r="C26" s="7">
        <v>9581</v>
      </c>
      <c r="D26" s="18" t="s">
        <v>32</v>
      </c>
      <c r="E26" s="7" t="s">
        <v>33</v>
      </c>
      <c r="F26" s="25"/>
      <c r="G26" s="4"/>
      <c r="H26" s="4">
        <v>531</v>
      </c>
      <c r="I26" s="25"/>
      <c r="J26" s="28"/>
      <c r="K26" s="4"/>
      <c r="L26" s="37"/>
      <c r="M26" s="20">
        <v>531</v>
      </c>
    </row>
    <row r="27" spans="2:18" x14ac:dyDescent="0.35">
      <c r="B27" s="19">
        <v>4</v>
      </c>
      <c r="C27" s="5">
        <v>9837</v>
      </c>
      <c r="D27" s="9" t="s">
        <v>26</v>
      </c>
      <c r="E27" s="5" t="s">
        <v>25</v>
      </c>
      <c r="F27" s="5">
        <v>441</v>
      </c>
      <c r="G27" s="5"/>
      <c r="H27" s="26"/>
      <c r="I27" s="41"/>
      <c r="J27" s="42"/>
      <c r="K27" s="36"/>
      <c r="L27" s="37"/>
      <c r="M27" s="20">
        <f>R27</f>
        <v>441</v>
      </c>
      <c r="O27">
        <f>IF(COUNT(F27,H27,I27,J27,K27)&gt;=1,LARGE(F27:K27,1),"0")</f>
        <v>441</v>
      </c>
      <c r="P27" t="str">
        <f>IF(COUNT(F27:K27)&gt;=2,LARGE(F27:K27,2),"0")</f>
        <v>0</v>
      </c>
      <c r="Q27" t="str">
        <f>IF(COUNT(F27:K27)&gt;=3,LARGE(F27:K27,3),"0")</f>
        <v>0</v>
      </c>
      <c r="R27">
        <f>SUM(O27:Q27)+L27</f>
        <v>441</v>
      </c>
    </row>
    <row r="28" spans="2:18" x14ac:dyDescent="0.35">
      <c r="C28" s="11"/>
      <c r="E28" s="11"/>
      <c r="F28" s="12"/>
      <c r="G28" s="12"/>
      <c r="H28" s="12"/>
    </row>
    <row r="29" spans="2:18" ht="18.5" x14ac:dyDescent="0.45">
      <c r="B29" s="54" t="s">
        <v>47</v>
      </c>
      <c r="C29" s="55"/>
      <c r="D29" s="55"/>
      <c r="E29" s="56"/>
      <c r="F29" s="24">
        <v>1</v>
      </c>
      <c r="G29" s="32"/>
      <c r="H29" s="33">
        <v>2</v>
      </c>
      <c r="I29" s="33">
        <v>3</v>
      </c>
      <c r="J29" s="33">
        <v>4</v>
      </c>
      <c r="K29" s="33">
        <v>5</v>
      </c>
      <c r="L29" s="32"/>
      <c r="M29" s="34"/>
    </row>
    <row r="30" spans="2:18" x14ac:dyDescent="0.35">
      <c r="B30" s="24" t="s">
        <v>23</v>
      </c>
      <c r="C30" s="33" t="s">
        <v>39</v>
      </c>
      <c r="D30" s="33" t="s">
        <v>0</v>
      </c>
      <c r="E30" s="33" t="s">
        <v>40</v>
      </c>
      <c r="F30" s="33" t="s">
        <v>1</v>
      </c>
      <c r="G30" s="33" t="s">
        <v>41</v>
      </c>
      <c r="H30" s="33" t="s">
        <v>31</v>
      </c>
      <c r="I30" s="33" t="s">
        <v>2</v>
      </c>
      <c r="J30" s="35" t="s">
        <v>42</v>
      </c>
      <c r="K30" s="33" t="s">
        <v>3</v>
      </c>
      <c r="L30" s="33" t="s">
        <v>4</v>
      </c>
      <c r="M30" s="33" t="s">
        <v>19</v>
      </c>
    </row>
    <row r="31" spans="2:18" x14ac:dyDescent="0.35">
      <c r="B31" s="22">
        <v>1</v>
      </c>
      <c r="C31" s="5">
        <v>6966</v>
      </c>
      <c r="D31" s="9" t="s">
        <v>7</v>
      </c>
      <c r="E31" s="4" t="s">
        <v>8</v>
      </c>
      <c r="F31" s="23">
        <v>562</v>
      </c>
      <c r="G31" s="23"/>
      <c r="H31" s="5">
        <v>563</v>
      </c>
      <c r="I31" s="5">
        <v>569</v>
      </c>
      <c r="J31" s="5">
        <v>559</v>
      </c>
      <c r="K31" s="5">
        <v>562</v>
      </c>
      <c r="L31" s="37"/>
      <c r="M31" s="20">
        <f>SUM(F31:L31)</f>
        <v>2815</v>
      </c>
    </row>
    <row r="32" spans="2:18" x14ac:dyDescent="0.35">
      <c r="B32" s="22">
        <v>2</v>
      </c>
      <c r="C32" s="19">
        <v>1012</v>
      </c>
      <c r="D32" s="18" t="s">
        <v>29</v>
      </c>
      <c r="E32" s="7" t="s">
        <v>30</v>
      </c>
      <c r="F32" s="23">
        <v>469</v>
      </c>
      <c r="G32" s="23"/>
      <c r="H32" s="5">
        <v>483</v>
      </c>
      <c r="I32" s="26"/>
      <c r="J32" s="27"/>
      <c r="K32" s="5">
        <v>491</v>
      </c>
      <c r="L32" s="37"/>
      <c r="M32" s="20">
        <f>SUM(F32:L32)</f>
        <v>1443</v>
      </c>
      <c r="O32">
        <f>IF(COUNT(F36,H36,I36,J36,K36)&gt;=1,LARGE(F36:K36,1),"0")</f>
        <v>559</v>
      </c>
      <c r="P32" t="str">
        <f>IF(COUNT(F36:K36)&gt;=2,LARGE(F36:K36,2),"0")</f>
        <v>0</v>
      </c>
      <c r="Q32" t="str">
        <f>IF(COUNT(F36:K36)&gt;=3,LARGE(F36:K36,3),"0")</f>
        <v>0</v>
      </c>
      <c r="R32">
        <f>SUM(O32:Q32)+L36</f>
        <v>559</v>
      </c>
    </row>
    <row r="33" spans="2:13" x14ac:dyDescent="0.35">
      <c r="B33" s="8"/>
      <c r="C33" s="21"/>
      <c r="D33" s="8"/>
      <c r="E33" s="2"/>
      <c r="F33" s="3"/>
      <c r="G33" s="3"/>
      <c r="H33" s="3"/>
      <c r="I33" s="6"/>
      <c r="J33" s="6"/>
      <c r="K33" s="6"/>
      <c r="L33" s="6"/>
      <c r="M33" s="8"/>
    </row>
    <row r="34" spans="2:13" ht="18.5" x14ac:dyDescent="0.45">
      <c r="B34" s="54" t="s">
        <v>48</v>
      </c>
      <c r="C34" s="55"/>
      <c r="D34" s="55"/>
      <c r="E34" s="56"/>
      <c r="F34" s="24">
        <v>1</v>
      </c>
      <c r="G34" s="32"/>
      <c r="H34" s="33">
        <v>2</v>
      </c>
      <c r="I34" s="33">
        <v>3</v>
      </c>
      <c r="J34" s="33">
        <v>4</v>
      </c>
      <c r="K34" s="33">
        <v>5</v>
      </c>
      <c r="L34" s="32"/>
      <c r="M34" s="34"/>
    </row>
    <row r="35" spans="2:13" x14ac:dyDescent="0.35">
      <c r="B35" s="24" t="s">
        <v>23</v>
      </c>
      <c r="C35" s="33" t="s">
        <v>39</v>
      </c>
      <c r="D35" s="33" t="s">
        <v>0</v>
      </c>
      <c r="E35" s="33" t="s">
        <v>40</v>
      </c>
      <c r="F35" s="33" t="s">
        <v>1</v>
      </c>
      <c r="G35" s="33" t="s">
        <v>41</v>
      </c>
      <c r="H35" s="33" t="s">
        <v>31</v>
      </c>
      <c r="I35" s="33" t="s">
        <v>2</v>
      </c>
      <c r="J35" s="35" t="s">
        <v>42</v>
      </c>
      <c r="K35" s="33" t="s">
        <v>3</v>
      </c>
      <c r="L35" s="33" t="s">
        <v>4</v>
      </c>
      <c r="M35" s="33" t="s">
        <v>19</v>
      </c>
    </row>
    <row r="36" spans="2:13" x14ac:dyDescent="0.35">
      <c r="B36" s="19">
        <v>1</v>
      </c>
      <c r="C36" s="7">
        <v>9458</v>
      </c>
      <c r="D36" s="18" t="s">
        <v>22</v>
      </c>
      <c r="E36" s="7" t="s">
        <v>16</v>
      </c>
      <c r="F36" s="4">
        <v>559</v>
      </c>
      <c r="G36" s="4"/>
      <c r="H36" s="25"/>
      <c r="I36" s="25"/>
      <c r="J36" s="28"/>
      <c r="K36" s="4"/>
      <c r="L36" s="37"/>
      <c r="M36" s="20">
        <f>R32</f>
        <v>559</v>
      </c>
    </row>
    <row r="37" spans="2:13" x14ac:dyDescent="0.35">
      <c r="D37" s="10"/>
      <c r="E37" s="12"/>
      <c r="F37" s="12"/>
      <c r="G37" s="12"/>
      <c r="H37" s="12"/>
    </row>
    <row r="38" spans="2:13" x14ac:dyDescent="0.35">
      <c r="D38" s="10"/>
      <c r="E38" s="11"/>
      <c r="F38" s="12"/>
      <c r="G38" s="12"/>
      <c r="H38" s="12"/>
    </row>
    <row r="39" spans="2:13" x14ac:dyDescent="0.35">
      <c r="D39" s="10"/>
      <c r="E39" s="12"/>
      <c r="F39" s="12"/>
      <c r="G39" s="12"/>
      <c r="H39" s="12"/>
    </row>
    <row r="40" spans="2:13" x14ac:dyDescent="0.35">
      <c r="D40" s="13"/>
      <c r="E40" s="11"/>
      <c r="F40" s="11"/>
      <c r="G40" s="11"/>
      <c r="H40" s="12"/>
    </row>
    <row r="41" spans="2:13" x14ac:dyDescent="0.35">
      <c r="D41" s="13"/>
      <c r="E41" s="11"/>
      <c r="F41" s="12"/>
      <c r="G41" s="12"/>
      <c r="H41" s="12"/>
    </row>
    <row r="42" spans="2:13" x14ac:dyDescent="0.35">
      <c r="D42" s="10"/>
      <c r="E42" s="11"/>
      <c r="F42" s="12"/>
      <c r="G42" s="12"/>
      <c r="H42" s="12"/>
    </row>
    <row r="43" spans="2:13" x14ac:dyDescent="0.35">
      <c r="D43" s="10"/>
      <c r="E43" s="11"/>
      <c r="F43" s="12"/>
      <c r="G43" s="12"/>
      <c r="H43" s="12"/>
    </row>
    <row r="44" spans="2:13" x14ac:dyDescent="0.35">
      <c r="D44" s="10"/>
      <c r="E44" s="11"/>
      <c r="F44" s="12"/>
      <c r="G44" s="12"/>
      <c r="H44" s="12"/>
    </row>
    <row r="45" spans="2:13" x14ac:dyDescent="0.35">
      <c r="D45" s="13"/>
      <c r="E45" s="11"/>
      <c r="F45" s="11"/>
      <c r="G45" s="11"/>
      <c r="H45" s="11"/>
    </row>
    <row r="46" spans="2:13" x14ac:dyDescent="0.35">
      <c r="D46" s="10"/>
      <c r="E46" s="12"/>
      <c r="F46" s="12"/>
      <c r="G46" s="12"/>
      <c r="H46" s="12"/>
    </row>
    <row r="47" spans="2:13" x14ac:dyDescent="0.35">
      <c r="D47" s="13"/>
      <c r="E47" s="11"/>
      <c r="F47" s="12"/>
      <c r="G47" s="12"/>
      <c r="H47" s="12"/>
    </row>
    <row r="48" spans="2:13" x14ac:dyDescent="0.35">
      <c r="D48" s="13"/>
      <c r="E48" s="11"/>
      <c r="F48" s="11"/>
      <c r="G48" s="11"/>
      <c r="H48" s="12"/>
    </row>
    <row r="49" spans="4:12" x14ac:dyDescent="0.35">
      <c r="D49" s="13"/>
      <c r="E49" s="11"/>
      <c r="F49" s="11"/>
      <c r="G49" s="11"/>
      <c r="H49" s="12"/>
    </row>
    <row r="50" spans="4:12" x14ac:dyDescent="0.35">
      <c r="D50" s="13"/>
      <c r="E50" s="11"/>
      <c r="F50" s="11"/>
      <c r="G50" s="11"/>
      <c r="H50" s="12"/>
    </row>
    <row r="51" spans="4:12" x14ac:dyDescent="0.35">
      <c r="D51" s="10"/>
      <c r="E51" s="11"/>
      <c r="F51" s="12"/>
      <c r="G51" s="12"/>
      <c r="H51" s="12"/>
    </row>
    <row r="52" spans="4:12" x14ac:dyDescent="0.35">
      <c r="D52" s="10"/>
      <c r="E52" s="11"/>
      <c r="F52" s="12"/>
      <c r="G52" s="12"/>
      <c r="H52" s="12"/>
    </row>
    <row r="53" spans="4:12" x14ac:dyDescent="0.35">
      <c r="D53" s="10"/>
      <c r="E53" s="12"/>
      <c r="F53" s="12"/>
      <c r="G53" s="12"/>
      <c r="H53" s="12"/>
    </row>
    <row r="54" spans="4:12" x14ac:dyDescent="0.35">
      <c r="D54" s="10"/>
      <c r="E54" s="12"/>
      <c r="F54" s="11"/>
      <c r="G54" s="11"/>
      <c r="H54" s="12"/>
    </row>
    <row r="55" spans="4:12" x14ac:dyDescent="0.35">
      <c r="D55" s="14"/>
      <c r="E55" s="15"/>
      <c r="F55" s="12"/>
      <c r="G55" s="12"/>
      <c r="H55" s="12"/>
    </row>
    <row r="56" spans="4:12" x14ac:dyDescent="0.35">
      <c r="D56" s="10"/>
      <c r="E56" s="11"/>
      <c r="F56" s="12"/>
      <c r="G56" s="12"/>
      <c r="H56" s="12"/>
    </row>
    <row r="57" spans="4:12" x14ac:dyDescent="0.35">
      <c r="D57" s="10"/>
      <c r="E57" s="11"/>
      <c r="F57" s="12"/>
      <c r="G57" s="12"/>
      <c r="H57" s="12"/>
    </row>
    <row r="58" spans="4:12" x14ac:dyDescent="0.35">
      <c r="D58" s="10"/>
      <c r="E58" s="12"/>
      <c r="F58" s="12"/>
      <c r="G58" s="12"/>
      <c r="H58" s="12"/>
    </row>
    <row r="59" spans="4:12" x14ac:dyDescent="0.35">
      <c r="D59" s="10"/>
      <c r="E59" s="12"/>
      <c r="F59" s="12"/>
      <c r="G59" s="12"/>
      <c r="H59" s="12"/>
    </row>
    <row r="60" spans="4:12" x14ac:dyDescent="0.35">
      <c r="D60" s="13"/>
      <c r="E60" s="11"/>
      <c r="F60" s="11"/>
      <c r="G60" s="11"/>
      <c r="H60" s="12"/>
      <c r="I60" s="16"/>
      <c r="J60" s="16"/>
      <c r="K60" s="16"/>
      <c r="L60" s="16"/>
    </row>
    <row r="61" spans="4:12" x14ac:dyDescent="0.35">
      <c r="D61" s="10"/>
      <c r="E61" s="12"/>
      <c r="F61" s="12"/>
      <c r="G61" s="12"/>
      <c r="H61" s="12"/>
    </row>
    <row r="62" spans="4:12" x14ac:dyDescent="0.35">
      <c r="D62" s="10"/>
      <c r="E62" s="12"/>
      <c r="F62" s="12"/>
      <c r="G62" s="12"/>
      <c r="H62" s="12"/>
      <c r="I62" s="8"/>
      <c r="J62" s="8"/>
      <c r="K62" s="8"/>
      <c r="L62" s="8"/>
    </row>
    <row r="63" spans="4:12" x14ac:dyDescent="0.35">
      <c r="D63" s="14"/>
      <c r="E63" s="11"/>
      <c r="F63" s="12"/>
      <c r="G63" s="12"/>
      <c r="H63" s="12"/>
      <c r="I63" s="16"/>
      <c r="J63" s="16"/>
      <c r="K63" s="16"/>
      <c r="L63" s="16"/>
    </row>
    <row r="64" spans="4:12" x14ac:dyDescent="0.35">
      <c r="D64" s="14"/>
      <c r="E64" s="15"/>
      <c r="F64" s="12"/>
      <c r="G64" s="12"/>
      <c r="H64" s="12"/>
      <c r="I64" s="16"/>
      <c r="J64" s="16"/>
      <c r="K64" s="16"/>
      <c r="L64" s="17"/>
    </row>
    <row r="65" spans="4:12" x14ac:dyDescent="0.35">
      <c r="D65" s="10"/>
      <c r="E65" s="11"/>
      <c r="F65" s="12"/>
      <c r="G65" s="12"/>
      <c r="H65" s="12"/>
      <c r="I65" s="16"/>
      <c r="J65" s="16"/>
      <c r="K65" s="16"/>
      <c r="L65" s="16"/>
    </row>
    <row r="66" spans="4:12" x14ac:dyDescent="0.35">
      <c r="D66" s="10"/>
      <c r="E66" s="12"/>
      <c r="F66" s="11"/>
      <c r="G66" s="11"/>
      <c r="H66" s="11"/>
      <c r="I66" s="3"/>
      <c r="J66" s="3"/>
      <c r="K66" s="3"/>
      <c r="L66" s="3"/>
    </row>
    <row r="67" spans="4:12" x14ac:dyDescent="0.35">
      <c r="D67" s="14"/>
      <c r="E67" s="15"/>
      <c r="F67" s="12"/>
      <c r="G67" s="12"/>
      <c r="H67" s="12"/>
      <c r="I67" s="16"/>
      <c r="J67" s="16"/>
      <c r="K67" s="16"/>
      <c r="L67" s="16"/>
    </row>
    <row r="68" spans="4:12" x14ac:dyDescent="0.35">
      <c r="D68" s="10"/>
      <c r="E68" s="11"/>
      <c r="F68" s="12"/>
      <c r="G68" s="12"/>
      <c r="H68" s="12"/>
      <c r="I68" s="16"/>
      <c r="J68" s="16"/>
      <c r="K68" s="16"/>
      <c r="L68" s="16"/>
    </row>
    <row r="69" spans="4:12" x14ac:dyDescent="0.35">
      <c r="D69" s="10"/>
      <c r="E69" s="12"/>
      <c r="F69" s="12"/>
      <c r="G69" s="12"/>
      <c r="H69" s="12"/>
      <c r="I69" s="16"/>
      <c r="J69" s="16"/>
      <c r="K69" s="16"/>
      <c r="L69" s="16"/>
    </row>
    <row r="70" spans="4:12" x14ac:dyDescent="0.35">
      <c r="D70" s="13"/>
      <c r="E70" s="11"/>
      <c r="F70" s="11"/>
      <c r="G70" s="11"/>
      <c r="H70" s="12"/>
      <c r="I70" s="16"/>
      <c r="J70" s="16"/>
      <c r="K70" s="16"/>
      <c r="L70" s="16"/>
    </row>
  </sheetData>
  <sortState xmlns:xlrd2="http://schemas.microsoft.com/office/spreadsheetml/2017/richdata2" ref="C11:M20">
    <sortCondition descending="1" ref="M11:M20"/>
  </sortState>
  <mergeCells count="6">
    <mergeCell ref="B34:E34"/>
    <mergeCell ref="B1:M3"/>
    <mergeCell ref="B4:E4"/>
    <mergeCell ref="B9:E9"/>
    <mergeCell ref="B22:E22"/>
    <mergeCell ref="B29:E29"/>
  </mergeCells>
  <conditionalFormatting sqref="F6:L7">
    <cfRule type="containsBlanks" dxfId="5" priority="5">
      <formula>LEN(TRIM(F6))=0</formula>
    </cfRule>
  </conditionalFormatting>
  <conditionalFormatting sqref="F11:L20">
    <cfRule type="containsBlanks" dxfId="4" priority="4">
      <formula>LEN(TRIM(F11))=0</formula>
    </cfRule>
  </conditionalFormatting>
  <conditionalFormatting sqref="F24:L27">
    <cfRule type="containsBlanks" dxfId="3" priority="3">
      <formula>LEN(TRIM(F24))=0</formula>
    </cfRule>
  </conditionalFormatting>
  <conditionalFormatting sqref="F31:L32">
    <cfRule type="containsBlanks" dxfId="2" priority="2">
      <formula>LEN(TRIM(F31))=0</formula>
    </cfRule>
  </conditionalFormatting>
  <conditionalFormatting sqref="F36:L36">
    <cfRule type="containsBlanks" dxfId="1" priority="1">
      <formula>LEN(TRIM(F36))=0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76E5-D259-4827-86F1-E782859E5260}">
  <dimension ref="B1:R34"/>
  <sheetViews>
    <sheetView showGridLines="0" showRowColHeaders="0" workbookViewId="0">
      <selection activeCell="C24" sqref="C24"/>
    </sheetView>
  </sheetViews>
  <sheetFormatPr baseColWidth="10" defaultRowHeight="14.5" x14ac:dyDescent="0.35"/>
  <cols>
    <col min="1" max="1" width="5.7265625" customWidth="1"/>
    <col min="2" max="2" width="8.1796875" customWidth="1"/>
    <col min="3" max="3" width="8.1796875" style="21" customWidth="1"/>
    <col min="4" max="4" width="27.26953125" customWidth="1"/>
    <col min="5" max="5" width="10" customWidth="1"/>
    <col min="6" max="6" width="10.90625" customWidth="1"/>
    <col min="7" max="7" width="15.81640625" customWidth="1"/>
    <col min="8" max="9" width="10.90625" customWidth="1"/>
    <col min="10" max="10" width="14.81640625" customWidth="1"/>
    <col min="11" max="11" width="12.453125" customWidth="1"/>
    <col min="13" max="13" width="10.453125" customWidth="1"/>
    <col min="15" max="18" width="0" hidden="1" customWidth="1"/>
  </cols>
  <sheetData>
    <row r="1" spans="2:18" x14ac:dyDescent="0.35">
      <c r="B1" s="53" t="s">
        <v>79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8"/>
    </row>
    <row r="2" spans="2:18" ht="31" x14ac:dyDescent="0.7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29"/>
    </row>
    <row r="3" spans="2:18" ht="37.5" customHeight="1" x14ac:dyDescent="0.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30"/>
    </row>
    <row r="4" spans="2:18" ht="18.5" x14ac:dyDescent="0.45">
      <c r="B4" s="54" t="s">
        <v>80</v>
      </c>
      <c r="C4" s="55"/>
      <c r="D4" s="55"/>
      <c r="E4" s="56"/>
      <c r="F4" s="24">
        <v>1</v>
      </c>
      <c r="G4" s="32"/>
      <c r="H4" s="33">
        <v>2</v>
      </c>
      <c r="I4" s="33">
        <v>3</v>
      </c>
      <c r="J4" s="33">
        <v>4</v>
      </c>
      <c r="K4" s="33">
        <v>5</v>
      </c>
      <c r="L4" s="32"/>
      <c r="M4" s="34"/>
    </row>
    <row r="5" spans="2:18" x14ac:dyDescent="0.35">
      <c r="B5" s="24" t="s">
        <v>23</v>
      </c>
      <c r="C5" s="33" t="s">
        <v>39</v>
      </c>
      <c r="D5" s="33" t="s">
        <v>0</v>
      </c>
      <c r="E5" s="33" t="s">
        <v>40</v>
      </c>
      <c r="F5" s="33" t="s">
        <v>1</v>
      </c>
      <c r="G5" s="33" t="s">
        <v>41</v>
      </c>
      <c r="H5" s="33" t="s">
        <v>31</v>
      </c>
      <c r="I5" s="33" t="s">
        <v>2</v>
      </c>
      <c r="J5" s="35" t="s">
        <v>42</v>
      </c>
      <c r="K5" s="33" t="s">
        <v>3</v>
      </c>
      <c r="L5" s="33" t="s">
        <v>4</v>
      </c>
      <c r="M5" s="33" t="s">
        <v>19</v>
      </c>
    </row>
    <row r="6" spans="2:18" x14ac:dyDescent="0.35">
      <c r="B6" s="19">
        <v>1</v>
      </c>
      <c r="C6" s="7">
        <v>6966</v>
      </c>
      <c r="D6" s="18" t="s">
        <v>7</v>
      </c>
      <c r="E6" s="7" t="s">
        <v>49</v>
      </c>
      <c r="F6" s="43">
        <v>608.70000000000005</v>
      </c>
      <c r="G6" s="43"/>
      <c r="H6" s="5">
        <v>612.70000000000005</v>
      </c>
      <c r="I6" s="5">
        <v>617.1</v>
      </c>
      <c r="J6" s="43">
        <v>611.4</v>
      </c>
      <c r="K6" s="5">
        <v>597.1</v>
      </c>
      <c r="L6" s="37"/>
      <c r="M6" s="20">
        <f t="shared" ref="M6:M34" si="0">SUM(F6:L6)</f>
        <v>3047</v>
      </c>
      <c r="O6">
        <f t="shared" ref="O6:O25" si="1">IF(COUNT(F6,H6,I6,J6,K6)&gt;=1,LARGE(F6:K6,1),"0")</f>
        <v>617.1</v>
      </c>
      <c r="P6">
        <f t="shared" ref="P6:P25" si="2">IF(COUNT(F6:K6)&gt;=2,LARGE(F6:K6,2),"0")</f>
        <v>612.70000000000005</v>
      </c>
      <c r="Q6">
        <f t="shared" ref="Q6:Q25" si="3">IF(COUNT(F6:K6)&gt;=3,LARGE(F6:K6,3),"0")</f>
        <v>611.4</v>
      </c>
      <c r="R6">
        <f t="shared" ref="R6:R25" si="4">SUM(O6:Q6)+L6</f>
        <v>1841.2000000000003</v>
      </c>
    </row>
    <row r="7" spans="2:18" x14ac:dyDescent="0.35">
      <c r="B7" s="19">
        <v>2</v>
      </c>
      <c r="C7" s="7">
        <v>8891</v>
      </c>
      <c r="D7" s="18" t="s">
        <v>50</v>
      </c>
      <c r="E7" s="7" t="s">
        <v>33</v>
      </c>
      <c r="F7" s="43">
        <v>619</v>
      </c>
      <c r="G7" s="43"/>
      <c r="H7" s="5">
        <v>618.6</v>
      </c>
      <c r="I7" s="26"/>
      <c r="J7" s="44"/>
      <c r="K7" s="5">
        <v>616.4</v>
      </c>
      <c r="L7" s="37"/>
      <c r="M7" s="20">
        <f t="shared" si="0"/>
        <v>1854</v>
      </c>
      <c r="O7">
        <f t="shared" si="1"/>
        <v>619</v>
      </c>
      <c r="P7">
        <f t="shared" si="2"/>
        <v>618.6</v>
      </c>
      <c r="Q7">
        <f t="shared" si="3"/>
        <v>616.4</v>
      </c>
      <c r="R7">
        <f t="shared" si="4"/>
        <v>1854</v>
      </c>
    </row>
    <row r="8" spans="2:18" x14ac:dyDescent="0.35">
      <c r="B8" s="19">
        <v>3</v>
      </c>
      <c r="C8" s="7">
        <v>8117</v>
      </c>
      <c r="D8" s="18" t="s">
        <v>51</v>
      </c>
      <c r="E8" s="7" t="s">
        <v>16</v>
      </c>
      <c r="F8" s="43">
        <v>618</v>
      </c>
      <c r="G8" s="43"/>
      <c r="H8" s="5">
        <v>619.6</v>
      </c>
      <c r="I8" s="26"/>
      <c r="J8" s="44"/>
      <c r="K8" s="5">
        <v>609.29999999999995</v>
      </c>
      <c r="L8" s="37"/>
      <c r="M8" s="20">
        <f t="shared" si="0"/>
        <v>1846.8999999999999</v>
      </c>
      <c r="O8">
        <f t="shared" si="1"/>
        <v>619.6</v>
      </c>
      <c r="P8">
        <f t="shared" si="2"/>
        <v>618</v>
      </c>
      <c r="Q8">
        <f t="shared" si="3"/>
        <v>609.29999999999995</v>
      </c>
      <c r="R8">
        <f t="shared" si="4"/>
        <v>1846.8999999999999</v>
      </c>
    </row>
    <row r="9" spans="2:18" x14ac:dyDescent="0.35">
      <c r="B9" s="19">
        <v>4</v>
      </c>
      <c r="C9" s="7">
        <v>9650</v>
      </c>
      <c r="D9" s="18" t="s">
        <v>52</v>
      </c>
      <c r="E9" s="7" t="s">
        <v>16</v>
      </c>
      <c r="F9" s="43">
        <v>605.79999999999995</v>
      </c>
      <c r="G9" s="43"/>
      <c r="H9" s="5">
        <v>613.29999999999995</v>
      </c>
      <c r="I9" s="26"/>
      <c r="J9" s="44"/>
      <c r="K9" s="5"/>
      <c r="L9" s="37"/>
      <c r="M9" s="20">
        <f t="shared" si="0"/>
        <v>1219.0999999999999</v>
      </c>
      <c r="O9">
        <f t="shared" si="1"/>
        <v>613.29999999999995</v>
      </c>
      <c r="P9">
        <f t="shared" si="2"/>
        <v>605.79999999999995</v>
      </c>
      <c r="Q9" t="str">
        <f t="shared" si="3"/>
        <v>0</v>
      </c>
      <c r="R9">
        <f t="shared" si="4"/>
        <v>1219.0999999999999</v>
      </c>
    </row>
    <row r="10" spans="2:18" x14ac:dyDescent="0.35">
      <c r="B10" s="19">
        <v>5</v>
      </c>
      <c r="C10" s="7">
        <v>8351</v>
      </c>
      <c r="D10" s="18" t="s">
        <v>53</v>
      </c>
      <c r="E10" s="7" t="s">
        <v>54</v>
      </c>
      <c r="F10" s="43">
        <v>602.9</v>
      </c>
      <c r="G10" s="43"/>
      <c r="H10" s="5">
        <v>603.4</v>
      </c>
      <c r="I10" s="26"/>
      <c r="J10" s="44"/>
      <c r="K10" s="5"/>
      <c r="L10" s="37"/>
      <c r="M10" s="20">
        <f t="shared" si="0"/>
        <v>1206.3</v>
      </c>
      <c r="O10">
        <f t="shared" si="1"/>
        <v>603.4</v>
      </c>
      <c r="P10">
        <f t="shared" si="2"/>
        <v>602.9</v>
      </c>
      <c r="Q10" t="str">
        <f t="shared" si="3"/>
        <v>0</v>
      </c>
      <c r="R10">
        <f t="shared" si="4"/>
        <v>1206.3</v>
      </c>
    </row>
    <row r="11" spans="2:18" x14ac:dyDescent="0.35">
      <c r="B11" s="19">
        <v>6</v>
      </c>
      <c r="C11" s="7">
        <v>9622</v>
      </c>
      <c r="D11" s="18" t="s">
        <v>55</v>
      </c>
      <c r="E11" s="7" t="s">
        <v>45</v>
      </c>
      <c r="F11" s="45"/>
      <c r="G11" s="43"/>
      <c r="H11" s="5">
        <v>600.9</v>
      </c>
      <c r="I11" s="26"/>
      <c r="J11" s="43">
        <v>591.6</v>
      </c>
      <c r="K11" s="5"/>
      <c r="L11" s="37"/>
      <c r="M11" s="20">
        <f t="shared" si="0"/>
        <v>1192.5</v>
      </c>
      <c r="O11">
        <f t="shared" si="1"/>
        <v>600.9</v>
      </c>
      <c r="P11">
        <f t="shared" si="2"/>
        <v>591.6</v>
      </c>
      <c r="Q11" t="str">
        <f t="shared" si="3"/>
        <v>0</v>
      </c>
      <c r="R11">
        <f t="shared" si="4"/>
        <v>1192.5</v>
      </c>
    </row>
    <row r="12" spans="2:18" x14ac:dyDescent="0.35">
      <c r="B12" s="19">
        <v>7</v>
      </c>
      <c r="C12" s="7">
        <v>5900</v>
      </c>
      <c r="D12" s="18" t="s">
        <v>56</v>
      </c>
      <c r="E12" s="7" t="s">
        <v>57</v>
      </c>
      <c r="F12" s="43">
        <v>607.1</v>
      </c>
      <c r="G12" s="43"/>
      <c r="H12" s="5">
        <v>584.29999999999995</v>
      </c>
      <c r="I12" s="26"/>
      <c r="J12" s="44"/>
      <c r="K12" s="5"/>
      <c r="L12" s="37"/>
      <c r="M12" s="20">
        <f t="shared" si="0"/>
        <v>1191.4000000000001</v>
      </c>
      <c r="O12">
        <f t="shared" si="1"/>
        <v>607.1</v>
      </c>
      <c r="P12">
        <f t="shared" si="2"/>
        <v>584.29999999999995</v>
      </c>
      <c r="Q12" t="str">
        <f t="shared" si="3"/>
        <v>0</v>
      </c>
      <c r="R12">
        <f t="shared" si="4"/>
        <v>1191.4000000000001</v>
      </c>
    </row>
    <row r="13" spans="2:18" x14ac:dyDescent="0.35">
      <c r="B13" s="19">
        <v>8</v>
      </c>
      <c r="C13" s="7">
        <v>9955</v>
      </c>
      <c r="D13" s="18" t="s">
        <v>58</v>
      </c>
      <c r="E13" s="7" t="s">
        <v>59</v>
      </c>
      <c r="F13" s="45"/>
      <c r="G13" s="43"/>
      <c r="H13" s="43">
        <v>585</v>
      </c>
      <c r="I13" s="5">
        <v>583.9</v>
      </c>
      <c r="J13" s="44"/>
      <c r="K13" s="5"/>
      <c r="L13" s="37"/>
      <c r="M13" s="20">
        <f t="shared" si="0"/>
        <v>1168.9000000000001</v>
      </c>
      <c r="O13">
        <f t="shared" si="1"/>
        <v>585</v>
      </c>
      <c r="P13">
        <f t="shared" si="2"/>
        <v>583.9</v>
      </c>
      <c r="Q13" t="str">
        <f t="shared" si="3"/>
        <v>0</v>
      </c>
      <c r="R13">
        <f t="shared" si="4"/>
        <v>1168.9000000000001</v>
      </c>
    </row>
    <row r="14" spans="2:18" x14ac:dyDescent="0.35">
      <c r="B14" s="19">
        <v>9</v>
      </c>
      <c r="C14" s="7">
        <v>6832</v>
      </c>
      <c r="D14" s="46" t="s">
        <v>60</v>
      </c>
      <c r="E14" s="7" t="s">
        <v>5</v>
      </c>
      <c r="F14" s="45"/>
      <c r="G14" s="43"/>
      <c r="H14" s="26"/>
      <c r="I14" s="5">
        <v>576.4</v>
      </c>
      <c r="J14" s="43">
        <v>590.20000000000005</v>
      </c>
      <c r="K14" s="5">
        <v>575.29999999999995</v>
      </c>
      <c r="L14" s="37"/>
      <c r="M14" s="20">
        <f t="shared" si="0"/>
        <v>1741.8999999999999</v>
      </c>
      <c r="O14">
        <f t="shared" si="1"/>
        <v>590.20000000000005</v>
      </c>
      <c r="P14">
        <f t="shared" si="2"/>
        <v>576.4</v>
      </c>
      <c r="Q14">
        <f t="shared" si="3"/>
        <v>575.29999999999995</v>
      </c>
      <c r="R14">
        <f t="shared" si="4"/>
        <v>1741.8999999999999</v>
      </c>
    </row>
    <row r="15" spans="2:18" x14ac:dyDescent="0.35">
      <c r="B15" s="19">
        <v>10</v>
      </c>
      <c r="C15" s="7">
        <v>4154</v>
      </c>
      <c r="D15" s="18" t="s">
        <v>17</v>
      </c>
      <c r="E15" s="7" t="s">
        <v>18</v>
      </c>
      <c r="F15" s="45"/>
      <c r="G15" s="43"/>
      <c r="H15" s="26"/>
      <c r="I15" s="5">
        <v>575.4</v>
      </c>
      <c r="J15" s="43">
        <v>583.6</v>
      </c>
      <c r="K15" s="5"/>
      <c r="L15" s="37"/>
      <c r="M15" s="20">
        <f t="shared" si="0"/>
        <v>1159</v>
      </c>
      <c r="O15">
        <f t="shared" si="1"/>
        <v>583.6</v>
      </c>
      <c r="P15">
        <f t="shared" si="2"/>
        <v>575.4</v>
      </c>
      <c r="Q15" t="str">
        <f t="shared" si="3"/>
        <v>0</v>
      </c>
      <c r="R15">
        <f t="shared" si="4"/>
        <v>1159</v>
      </c>
    </row>
    <row r="16" spans="2:18" x14ac:dyDescent="0.35">
      <c r="B16" s="19">
        <v>11</v>
      </c>
      <c r="C16" s="7">
        <v>3728</v>
      </c>
      <c r="D16" s="18" t="s">
        <v>61</v>
      </c>
      <c r="E16" s="7" t="s">
        <v>33</v>
      </c>
      <c r="F16" s="43">
        <v>591.5</v>
      </c>
      <c r="G16" s="43"/>
      <c r="H16" s="5">
        <v>566.79999999999995</v>
      </c>
      <c r="I16" s="26"/>
      <c r="J16" s="44"/>
      <c r="K16" s="5"/>
      <c r="L16" s="37"/>
      <c r="M16" s="20">
        <f t="shared" si="0"/>
        <v>1158.3</v>
      </c>
      <c r="O16">
        <f t="shared" si="1"/>
        <v>591.5</v>
      </c>
      <c r="P16">
        <f t="shared" si="2"/>
        <v>566.79999999999995</v>
      </c>
      <c r="Q16" t="str">
        <f t="shared" si="3"/>
        <v>0</v>
      </c>
      <c r="R16">
        <f t="shared" si="4"/>
        <v>1158.3</v>
      </c>
    </row>
    <row r="17" spans="2:18" x14ac:dyDescent="0.35">
      <c r="B17" s="19">
        <v>12</v>
      </c>
      <c r="C17" s="7">
        <v>1012</v>
      </c>
      <c r="D17" s="18" t="s">
        <v>29</v>
      </c>
      <c r="E17" s="7" t="s">
        <v>30</v>
      </c>
      <c r="F17" s="43">
        <v>549.9</v>
      </c>
      <c r="G17" s="43"/>
      <c r="H17" s="5">
        <v>568.79999999999995</v>
      </c>
      <c r="I17" s="26"/>
      <c r="J17" s="44"/>
      <c r="K17" s="5">
        <v>561.4</v>
      </c>
      <c r="L17" s="37"/>
      <c r="M17" s="20">
        <f t="shared" si="0"/>
        <v>1680.1</v>
      </c>
      <c r="O17">
        <f t="shared" si="1"/>
        <v>568.79999999999995</v>
      </c>
      <c r="P17">
        <f t="shared" si="2"/>
        <v>561.4</v>
      </c>
      <c r="Q17">
        <f t="shared" si="3"/>
        <v>549.9</v>
      </c>
      <c r="R17">
        <f t="shared" si="4"/>
        <v>1680.1</v>
      </c>
    </row>
    <row r="18" spans="2:18" x14ac:dyDescent="0.35">
      <c r="B18" s="19">
        <v>13</v>
      </c>
      <c r="C18" s="7">
        <v>2255</v>
      </c>
      <c r="D18" s="18" t="s">
        <v>62</v>
      </c>
      <c r="E18" s="7" t="s">
        <v>14</v>
      </c>
      <c r="F18" s="43">
        <v>546.29999999999995</v>
      </c>
      <c r="G18" s="43"/>
      <c r="H18" s="5">
        <v>519.70000000000005</v>
      </c>
      <c r="I18" s="26"/>
      <c r="J18" s="44"/>
      <c r="K18" s="5"/>
      <c r="L18" s="37"/>
      <c r="M18" s="20">
        <f t="shared" si="0"/>
        <v>1066</v>
      </c>
      <c r="O18">
        <f t="shared" si="1"/>
        <v>546.29999999999995</v>
      </c>
      <c r="P18">
        <f t="shared" si="2"/>
        <v>519.70000000000005</v>
      </c>
      <c r="Q18" t="str">
        <f t="shared" si="3"/>
        <v>0</v>
      </c>
      <c r="R18">
        <f t="shared" si="4"/>
        <v>1066</v>
      </c>
    </row>
    <row r="19" spans="2:18" x14ac:dyDescent="0.35">
      <c r="B19" s="19">
        <v>14</v>
      </c>
      <c r="C19" s="7">
        <v>384</v>
      </c>
      <c r="D19" s="18" t="s">
        <v>63</v>
      </c>
      <c r="E19" s="7" t="s">
        <v>5</v>
      </c>
      <c r="F19" s="47"/>
      <c r="G19" s="48"/>
      <c r="H19" s="25"/>
      <c r="I19" s="4">
        <v>618.4</v>
      </c>
      <c r="J19" s="49"/>
      <c r="K19" s="4"/>
      <c r="L19" s="37"/>
      <c r="M19" s="20">
        <f t="shared" si="0"/>
        <v>618.4</v>
      </c>
      <c r="O19">
        <f t="shared" si="1"/>
        <v>618.4</v>
      </c>
      <c r="P19" t="str">
        <f t="shared" si="2"/>
        <v>0</v>
      </c>
      <c r="Q19" t="str">
        <f t="shared" si="3"/>
        <v>0</v>
      </c>
      <c r="R19">
        <f t="shared" si="4"/>
        <v>618.4</v>
      </c>
    </row>
    <row r="20" spans="2:18" x14ac:dyDescent="0.35">
      <c r="B20" s="19">
        <v>15</v>
      </c>
      <c r="C20" s="7">
        <v>6572</v>
      </c>
      <c r="D20" s="18" t="s">
        <v>64</v>
      </c>
      <c r="E20" s="7" t="s">
        <v>6</v>
      </c>
      <c r="F20" s="45"/>
      <c r="G20" s="43"/>
      <c r="H20" s="5">
        <v>614.70000000000005</v>
      </c>
      <c r="I20" s="26"/>
      <c r="J20" s="44"/>
      <c r="K20" s="5"/>
      <c r="L20" s="37"/>
      <c r="M20" s="20">
        <f t="shared" si="0"/>
        <v>614.70000000000005</v>
      </c>
      <c r="O20">
        <f t="shared" si="1"/>
        <v>614.70000000000005</v>
      </c>
      <c r="P20" t="str">
        <f t="shared" si="2"/>
        <v>0</v>
      </c>
      <c r="Q20" t="str">
        <f t="shared" si="3"/>
        <v>0</v>
      </c>
      <c r="R20">
        <f t="shared" si="4"/>
        <v>614.70000000000005</v>
      </c>
    </row>
    <row r="21" spans="2:18" x14ac:dyDescent="0.35">
      <c r="B21" s="19">
        <v>16</v>
      </c>
      <c r="C21" s="7">
        <v>396</v>
      </c>
      <c r="D21" s="18" t="s">
        <v>37</v>
      </c>
      <c r="E21" s="7" t="s">
        <v>45</v>
      </c>
      <c r="F21" s="43"/>
      <c r="G21" s="43"/>
      <c r="H21" s="26"/>
      <c r="I21" s="26"/>
      <c r="J21" s="43">
        <v>593.1</v>
      </c>
      <c r="K21" s="5"/>
      <c r="L21" s="37"/>
      <c r="M21" s="20">
        <f t="shared" si="0"/>
        <v>593.1</v>
      </c>
      <c r="O21">
        <f t="shared" si="1"/>
        <v>593.1</v>
      </c>
      <c r="P21" t="str">
        <f t="shared" si="2"/>
        <v>0</v>
      </c>
      <c r="Q21" t="str">
        <f t="shared" si="3"/>
        <v>0</v>
      </c>
      <c r="R21">
        <f t="shared" si="4"/>
        <v>593.1</v>
      </c>
    </row>
    <row r="22" spans="2:18" x14ac:dyDescent="0.35">
      <c r="B22" s="19">
        <v>17</v>
      </c>
      <c r="C22" s="7">
        <v>6660</v>
      </c>
      <c r="D22" s="18" t="s">
        <v>65</v>
      </c>
      <c r="E22" s="7" t="s">
        <v>28</v>
      </c>
      <c r="F22" s="45"/>
      <c r="G22" s="43"/>
      <c r="H22" s="26"/>
      <c r="I22" s="5">
        <v>588.29999999999995</v>
      </c>
      <c r="J22" s="44"/>
      <c r="K22" s="5">
        <v>570.6</v>
      </c>
      <c r="L22" s="37"/>
      <c r="M22" s="20">
        <f t="shared" si="0"/>
        <v>1158.9000000000001</v>
      </c>
      <c r="O22">
        <f t="shared" si="1"/>
        <v>588.29999999999995</v>
      </c>
      <c r="P22">
        <f t="shared" si="2"/>
        <v>570.6</v>
      </c>
      <c r="Q22" t="str">
        <f t="shared" si="3"/>
        <v>0</v>
      </c>
      <c r="R22">
        <f t="shared" si="4"/>
        <v>1158.9000000000001</v>
      </c>
    </row>
    <row r="23" spans="2:18" x14ac:dyDescent="0.35">
      <c r="B23" s="19">
        <v>19</v>
      </c>
      <c r="C23" s="7">
        <v>7036</v>
      </c>
      <c r="D23" s="18" t="s">
        <v>66</v>
      </c>
      <c r="E23" s="7" t="s">
        <v>57</v>
      </c>
      <c r="F23" s="43">
        <v>586.1</v>
      </c>
      <c r="G23" s="43"/>
      <c r="H23" s="26"/>
      <c r="I23" s="26"/>
      <c r="J23" s="44"/>
      <c r="K23" s="5"/>
      <c r="L23" s="37"/>
      <c r="M23" s="20">
        <f t="shared" si="0"/>
        <v>586.1</v>
      </c>
    </row>
    <row r="24" spans="2:18" x14ac:dyDescent="0.35">
      <c r="B24" s="19">
        <v>20</v>
      </c>
      <c r="C24" s="7">
        <v>9940</v>
      </c>
      <c r="D24" s="18" t="s">
        <v>67</v>
      </c>
      <c r="E24" s="7" t="s">
        <v>16</v>
      </c>
      <c r="F24" s="43">
        <v>581.79999999999995</v>
      </c>
      <c r="G24" s="43"/>
      <c r="H24" s="26"/>
      <c r="I24" s="26"/>
      <c r="J24" s="44"/>
      <c r="K24" s="5"/>
      <c r="L24" s="37"/>
      <c r="M24" s="20">
        <f t="shared" si="0"/>
        <v>581.79999999999995</v>
      </c>
      <c r="O24">
        <f t="shared" si="1"/>
        <v>581.79999999999995</v>
      </c>
      <c r="P24" t="str">
        <f t="shared" si="2"/>
        <v>0</v>
      </c>
      <c r="Q24" t="str">
        <f t="shared" si="3"/>
        <v>0</v>
      </c>
      <c r="R24">
        <f t="shared" si="4"/>
        <v>581.79999999999995</v>
      </c>
    </row>
    <row r="25" spans="2:18" x14ac:dyDescent="0.35">
      <c r="B25" s="19">
        <v>21</v>
      </c>
      <c r="C25" s="7">
        <v>9458</v>
      </c>
      <c r="D25" s="18" t="s">
        <v>68</v>
      </c>
      <c r="E25" s="7" t="s">
        <v>16</v>
      </c>
      <c r="F25" s="43">
        <v>581</v>
      </c>
      <c r="G25" s="43"/>
      <c r="H25" s="26"/>
      <c r="I25" s="26"/>
      <c r="J25" s="44"/>
      <c r="K25" s="5"/>
      <c r="L25" s="37"/>
      <c r="M25" s="20">
        <f t="shared" si="0"/>
        <v>581</v>
      </c>
      <c r="O25">
        <f t="shared" si="1"/>
        <v>581</v>
      </c>
      <c r="P25" t="str">
        <f t="shared" si="2"/>
        <v>0</v>
      </c>
      <c r="Q25" t="str">
        <f t="shared" si="3"/>
        <v>0</v>
      </c>
      <c r="R25">
        <f t="shared" si="4"/>
        <v>581</v>
      </c>
    </row>
    <row r="26" spans="2:18" x14ac:dyDescent="0.35">
      <c r="B26" s="19">
        <v>22</v>
      </c>
      <c r="C26" s="7">
        <v>9653</v>
      </c>
      <c r="D26" s="18" t="s">
        <v>69</v>
      </c>
      <c r="E26" s="7" t="s">
        <v>16</v>
      </c>
      <c r="F26" s="43">
        <v>574.20000000000005</v>
      </c>
      <c r="G26" s="43"/>
      <c r="H26" s="26"/>
      <c r="I26" s="26"/>
      <c r="J26" s="44"/>
      <c r="K26" s="5"/>
      <c r="L26" s="37"/>
      <c r="M26" s="20">
        <f t="shared" si="0"/>
        <v>574.20000000000005</v>
      </c>
    </row>
    <row r="27" spans="2:18" x14ac:dyDescent="0.35">
      <c r="B27" s="19">
        <v>23</v>
      </c>
      <c r="C27" s="7">
        <v>9581</v>
      </c>
      <c r="D27" s="18" t="s">
        <v>32</v>
      </c>
      <c r="E27" s="7" t="s">
        <v>33</v>
      </c>
      <c r="F27" s="45"/>
      <c r="G27" s="43"/>
      <c r="H27" s="5">
        <v>558.79999999999995</v>
      </c>
      <c r="I27" s="26"/>
      <c r="J27" s="44"/>
      <c r="K27" s="5"/>
      <c r="L27" s="37"/>
      <c r="M27" s="20">
        <f t="shared" si="0"/>
        <v>558.79999999999995</v>
      </c>
    </row>
    <row r="28" spans="2:18" x14ac:dyDescent="0.35">
      <c r="B28" s="19">
        <v>24</v>
      </c>
      <c r="C28" s="7">
        <v>9919</v>
      </c>
      <c r="D28" s="18" t="s">
        <v>70</v>
      </c>
      <c r="E28" s="7" t="s">
        <v>59</v>
      </c>
      <c r="F28" s="45"/>
      <c r="G28" s="43"/>
      <c r="H28" s="26"/>
      <c r="I28" s="5">
        <v>557.20000000000005</v>
      </c>
      <c r="J28" s="44"/>
      <c r="K28" s="5"/>
      <c r="L28" s="37"/>
      <c r="M28" s="20">
        <f t="shared" si="0"/>
        <v>557.20000000000005</v>
      </c>
    </row>
    <row r="29" spans="2:18" x14ac:dyDescent="0.35">
      <c r="B29" s="19">
        <v>25</v>
      </c>
      <c r="C29" s="7">
        <v>9647</v>
      </c>
      <c r="D29" s="18" t="s">
        <v>71</v>
      </c>
      <c r="E29" s="7" t="s">
        <v>16</v>
      </c>
      <c r="F29" s="48">
        <v>554.9</v>
      </c>
      <c r="G29" s="48"/>
      <c r="H29" s="25"/>
      <c r="I29" s="25"/>
      <c r="J29" s="49"/>
      <c r="K29" s="4"/>
      <c r="L29" s="37"/>
      <c r="M29" s="20">
        <f t="shared" si="0"/>
        <v>554.9</v>
      </c>
    </row>
    <row r="30" spans="2:18" x14ac:dyDescent="0.35">
      <c r="B30" s="19">
        <v>26</v>
      </c>
      <c r="C30" s="7">
        <v>9916</v>
      </c>
      <c r="D30" s="18" t="s">
        <v>72</v>
      </c>
      <c r="E30" s="7" t="s">
        <v>73</v>
      </c>
      <c r="F30" s="43"/>
      <c r="G30" s="43"/>
      <c r="H30" s="26"/>
      <c r="I30" s="26"/>
      <c r="J30" s="43">
        <v>553.70000000000005</v>
      </c>
      <c r="K30" s="5"/>
      <c r="L30" s="37"/>
      <c r="M30" s="20">
        <f t="shared" si="0"/>
        <v>553.70000000000005</v>
      </c>
    </row>
    <row r="31" spans="2:18" x14ac:dyDescent="0.35">
      <c r="B31" s="19">
        <v>27</v>
      </c>
      <c r="C31" s="7">
        <v>6936</v>
      </c>
      <c r="D31" s="18" t="s">
        <v>74</v>
      </c>
      <c r="E31" s="7" t="s">
        <v>33</v>
      </c>
      <c r="F31" s="45"/>
      <c r="G31" s="43"/>
      <c r="H31" s="5">
        <v>551.9</v>
      </c>
      <c r="I31" s="26"/>
      <c r="J31" s="44"/>
      <c r="K31" s="5">
        <v>578.6</v>
      </c>
      <c r="L31" s="37"/>
      <c r="M31" s="20">
        <f t="shared" si="0"/>
        <v>1130.5</v>
      </c>
    </row>
    <row r="32" spans="2:18" x14ac:dyDescent="0.35">
      <c r="B32" s="19">
        <v>28</v>
      </c>
      <c r="C32" s="7">
        <v>9465</v>
      </c>
      <c r="D32" s="46" t="s">
        <v>75</v>
      </c>
      <c r="E32" s="7" t="s">
        <v>59</v>
      </c>
      <c r="F32" s="45"/>
      <c r="G32" s="43"/>
      <c r="H32" s="26"/>
      <c r="I32" s="5">
        <v>543.5</v>
      </c>
      <c r="J32" s="44"/>
      <c r="K32" s="5"/>
      <c r="L32" s="37"/>
      <c r="M32" s="20">
        <f t="shared" si="0"/>
        <v>543.5</v>
      </c>
    </row>
    <row r="33" spans="2:13" x14ac:dyDescent="0.35">
      <c r="B33" s="19">
        <v>29</v>
      </c>
      <c r="C33" s="7">
        <v>9607</v>
      </c>
      <c r="D33" s="18" t="s">
        <v>76</v>
      </c>
      <c r="E33" s="7" t="s">
        <v>25</v>
      </c>
      <c r="F33" s="43">
        <v>541.79999999999995</v>
      </c>
      <c r="G33" s="43"/>
      <c r="H33" s="26"/>
      <c r="I33" s="26"/>
      <c r="J33" s="44"/>
      <c r="K33" s="5"/>
      <c r="L33" s="37"/>
      <c r="M33" s="20">
        <f t="shared" si="0"/>
        <v>541.79999999999995</v>
      </c>
    </row>
    <row r="34" spans="2:13" ht="15.5" x14ac:dyDescent="0.35">
      <c r="B34" s="19">
        <v>30</v>
      </c>
      <c r="C34" s="50">
        <v>9905</v>
      </c>
      <c r="D34" s="46" t="s">
        <v>77</v>
      </c>
      <c r="E34" s="7" t="s">
        <v>78</v>
      </c>
      <c r="F34" s="45"/>
      <c r="G34" s="43"/>
      <c r="H34" s="26"/>
      <c r="I34" s="5">
        <v>530.4</v>
      </c>
      <c r="J34" s="44"/>
      <c r="K34" s="5"/>
      <c r="L34" s="37"/>
      <c r="M34" s="20">
        <f t="shared" si="0"/>
        <v>530.4</v>
      </c>
    </row>
  </sheetData>
  <mergeCells count="2">
    <mergeCell ref="B4:E4"/>
    <mergeCell ref="B1:M3"/>
  </mergeCells>
  <conditionalFormatting sqref="F6:L34">
    <cfRule type="containsBlanks" dxfId="0" priority="1">
      <formula>LEN(TRIM(F6))=0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4977-27C3-40D5-AF9C-15881D276C06}">
  <dimension ref="B1:S22"/>
  <sheetViews>
    <sheetView showGridLines="0" showRowColHeaders="0" topLeftCell="A9" workbookViewId="0">
      <selection activeCell="I19" sqref="I19"/>
    </sheetView>
  </sheetViews>
  <sheetFormatPr baseColWidth="10" defaultRowHeight="14.5" x14ac:dyDescent="0.35"/>
  <cols>
    <col min="1" max="2" width="5.7265625" customWidth="1"/>
    <col min="3" max="3" width="10.453125" style="21" customWidth="1"/>
    <col min="4" max="4" width="27.1796875" customWidth="1"/>
    <col min="5" max="5" width="13.26953125" customWidth="1"/>
    <col min="6" max="6" width="10.90625" customWidth="1"/>
    <col min="7" max="7" width="15.81640625" customWidth="1"/>
    <col min="8" max="9" width="10.90625" customWidth="1"/>
    <col min="10" max="10" width="14.81640625" customWidth="1"/>
    <col min="11" max="11" width="10.90625" customWidth="1"/>
    <col min="13" max="13" width="10.54296875" customWidth="1"/>
    <col min="15" max="18" width="0" hidden="1" customWidth="1"/>
  </cols>
  <sheetData>
    <row r="1" spans="2:19" x14ac:dyDescent="0.35">
      <c r="B1" s="53" t="s">
        <v>102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8"/>
    </row>
    <row r="2" spans="2:19" ht="31" x14ac:dyDescent="0.7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29"/>
    </row>
    <row r="3" spans="2:19" ht="37.5" customHeight="1" x14ac:dyDescent="0.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30"/>
    </row>
    <row r="4" spans="2:19" ht="21" x14ac:dyDescent="0.5">
      <c r="B4" s="54" t="s">
        <v>101</v>
      </c>
      <c r="C4" s="55"/>
      <c r="D4" s="55"/>
      <c r="E4" s="56"/>
      <c r="F4" s="24">
        <v>1</v>
      </c>
      <c r="G4" s="32"/>
      <c r="H4" s="33">
        <v>2</v>
      </c>
      <c r="I4" s="33">
        <v>3</v>
      </c>
      <c r="J4" s="33">
        <v>4</v>
      </c>
      <c r="K4" s="33">
        <v>5</v>
      </c>
      <c r="L4" s="32"/>
      <c r="M4" s="34"/>
      <c r="S4" s="1"/>
    </row>
    <row r="5" spans="2:19" x14ac:dyDescent="0.35">
      <c r="B5" s="24" t="s">
        <v>23</v>
      </c>
      <c r="C5" s="33" t="s">
        <v>39</v>
      </c>
      <c r="D5" s="33" t="s">
        <v>0</v>
      </c>
      <c r="E5" s="33" t="s">
        <v>40</v>
      </c>
      <c r="F5" s="33" t="s">
        <v>1</v>
      </c>
      <c r="G5" s="33" t="s">
        <v>41</v>
      </c>
      <c r="H5" s="33" t="s">
        <v>31</v>
      </c>
      <c r="I5" s="33" t="s">
        <v>2</v>
      </c>
      <c r="J5" s="35" t="s">
        <v>42</v>
      </c>
      <c r="K5" s="33" t="s">
        <v>3</v>
      </c>
      <c r="L5" s="33" t="s">
        <v>4</v>
      </c>
      <c r="M5" s="33" t="s">
        <v>19</v>
      </c>
    </row>
    <row r="6" spans="2:19" x14ac:dyDescent="0.35">
      <c r="B6" s="19">
        <v>1</v>
      </c>
      <c r="C6" s="19">
        <v>6267</v>
      </c>
      <c r="D6" s="52" t="s">
        <v>81</v>
      </c>
      <c r="E6" s="7" t="s">
        <v>5</v>
      </c>
      <c r="F6" s="4">
        <v>462</v>
      </c>
      <c r="G6" s="4"/>
      <c r="H6" s="25"/>
      <c r="I6" s="4">
        <v>466</v>
      </c>
      <c r="J6" s="4">
        <v>492</v>
      </c>
      <c r="K6" s="4">
        <v>447</v>
      </c>
      <c r="L6" s="37"/>
      <c r="M6" s="20">
        <f t="shared" ref="M6:M22" si="0">SUM(F6:L6)</f>
        <v>1867</v>
      </c>
      <c r="O6">
        <f t="shared" ref="O6:O22" si="1">IF(COUNT(F6,H6,I6,J6,K6)&gt;=1,LARGE(F6:K6,1),"0")</f>
        <v>492</v>
      </c>
      <c r="P6">
        <f t="shared" ref="P6:P22" si="2">IF(COUNT(F6:K6)&gt;=2,LARGE(F6:K6,2),"0")</f>
        <v>466</v>
      </c>
      <c r="Q6">
        <f t="shared" ref="Q6:Q22" si="3">IF(COUNT(F6:K6)&gt;=3,LARGE(F6:K6,3),"0")</f>
        <v>462</v>
      </c>
      <c r="R6">
        <f t="shared" ref="R6:R22" si="4">SUM(O6:Q6)+L6</f>
        <v>1420</v>
      </c>
    </row>
    <row r="7" spans="2:19" x14ac:dyDescent="0.35">
      <c r="B7" s="19">
        <v>2</v>
      </c>
      <c r="C7" s="19">
        <v>9085</v>
      </c>
      <c r="D7" s="52" t="s">
        <v>82</v>
      </c>
      <c r="E7" s="7" t="s">
        <v>83</v>
      </c>
      <c r="F7" s="5">
        <v>504</v>
      </c>
      <c r="G7" s="5"/>
      <c r="H7" s="26"/>
      <c r="I7" s="5">
        <v>496</v>
      </c>
      <c r="J7" s="27"/>
      <c r="K7" s="5">
        <v>475</v>
      </c>
      <c r="L7" s="37"/>
      <c r="M7" s="20">
        <f t="shared" si="0"/>
        <v>1475</v>
      </c>
      <c r="O7">
        <f t="shared" si="1"/>
        <v>504</v>
      </c>
      <c r="P7">
        <f t="shared" si="2"/>
        <v>496</v>
      </c>
      <c r="Q7">
        <f t="shared" si="3"/>
        <v>475</v>
      </c>
      <c r="R7">
        <f t="shared" si="4"/>
        <v>1475</v>
      </c>
    </row>
    <row r="8" spans="2:19" x14ac:dyDescent="0.35">
      <c r="B8" s="19">
        <v>3</v>
      </c>
      <c r="C8" s="19">
        <v>3422</v>
      </c>
      <c r="D8" s="52" t="s">
        <v>84</v>
      </c>
      <c r="E8" s="7" t="s">
        <v>85</v>
      </c>
      <c r="F8" s="5">
        <v>494</v>
      </c>
      <c r="G8" s="5"/>
      <c r="H8" s="26"/>
      <c r="I8" s="5">
        <v>495</v>
      </c>
      <c r="J8" s="27"/>
      <c r="K8" s="5">
        <v>506</v>
      </c>
      <c r="L8" s="37"/>
      <c r="M8" s="20">
        <f t="shared" si="0"/>
        <v>1495</v>
      </c>
      <c r="O8">
        <f t="shared" si="1"/>
        <v>506</v>
      </c>
      <c r="P8">
        <f t="shared" si="2"/>
        <v>495</v>
      </c>
      <c r="Q8">
        <f t="shared" si="3"/>
        <v>494</v>
      </c>
      <c r="R8">
        <f t="shared" si="4"/>
        <v>1495</v>
      </c>
    </row>
    <row r="9" spans="2:19" x14ac:dyDescent="0.35">
      <c r="B9" s="19">
        <v>4</v>
      </c>
      <c r="C9" s="7">
        <v>6375</v>
      </c>
      <c r="D9" s="18" t="s">
        <v>86</v>
      </c>
      <c r="E9" s="7" t="s">
        <v>87</v>
      </c>
      <c r="F9" s="5">
        <v>502</v>
      </c>
      <c r="G9" s="5"/>
      <c r="H9" s="5">
        <v>483</v>
      </c>
      <c r="I9" s="26"/>
      <c r="J9" s="27"/>
      <c r="K9" s="5"/>
      <c r="L9" s="37"/>
      <c r="M9" s="20">
        <f t="shared" si="0"/>
        <v>985</v>
      </c>
      <c r="O9">
        <f t="shared" si="1"/>
        <v>502</v>
      </c>
      <c r="P9">
        <f t="shared" si="2"/>
        <v>483</v>
      </c>
      <c r="Q9" t="str">
        <f t="shared" si="3"/>
        <v>0</v>
      </c>
      <c r="R9">
        <f t="shared" si="4"/>
        <v>985</v>
      </c>
    </row>
    <row r="10" spans="2:19" x14ac:dyDescent="0.35">
      <c r="B10" s="19">
        <v>5</v>
      </c>
      <c r="C10" s="7">
        <v>9897</v>
      </c>
      <c r="D10" s="18" t="s">
        <v>88</v>
      </c>
      <c r="E10" s="7" t="s">
        <v>45</v>
      </c>
      <c r="F10" s="5">
        <v>460</v>
      </c>
      <c r="G10" s="5"/>
      <c r="H10" s="26"/>
      <c r="I10" s="26"/>
      <c r="J10" s="5">
        <v>496</v>
      </c>
      <c r="K10" s="5">
        <v>490</v>
      </c>
      <c r="L10" s="37"/>
      <c r="M10" s="20">
        <f t="shared" si="0"/>
        <v>1446</v>
      </c>
      <c r="O10">
        <f t="shared" si="1"/>
        <v>496</v>
      </c>
      <c r="P10">
        <f t="shared" si="2"/>
        <v>490</v>
      </c>
      <c r="Q10">
        <f t="shared" si="3"/>
        <v>460</v>
      </c>
      <c r="R10">
        <f t="shared" si="4"/>
        <v>1446</v>
      </c>
    </row>
    <row r="11" spans="2:19" x14ac:dyDescent="0.35">
      <c r="B11" s="19">
        <v>6</v>
      </c>
      <c r="C11" s="19">
        <v>8251</v>
      </c>
      <c r="D11" s="52" t="s">
        <v>104</v>
      </c>
      <c r="E11" s="7" t="s">
        <v>16</v>
      </c>
      <c r="F11" s="26"/>
      <c r="G11" s="5"/>
      <c r="H11" s="5">
        <v>520</v>
      </c>
      <c r="I11" s="26"/>
      <c r="J11" s="27"/>
      <c r="K11" s="5"/>
      <c r="L11" s="37"/>
      <c r="M11" s="20">
        <f t="shared" si="0"/>
        <v>520</v>
      </c>
      <c r="O11">
        <f t="shared" si="1"/>
        <v>520</v>
      </c>
      <c r="P11" t="str">
        <f t="shared" si="2"/>
        <v>0</v>
      </c>
      <c r="Q11" t="str">
        <f t="shared" si="3"/>
        <v>0</v>
      </c>
      <c r="R11">
        <f t="shared" si="4"/>
        <v>520</v>
      </c>
    </row>
    <row r="12" spans="2:19" x14ac:dyDescent="0.35">
      <c r="B12" s="19">
        <v>7</v>
      </c>
      <c r="C12" s="19">
        <v>8463</v>
      </c>
      <c r="D12" s="52" t="s">
        <v>89</v>
      </c>
      <c r="E12" s="7" t="s">
        <v>6</v>
      </c>
      <c r="F12" s="26"/>
      <c r="G12" s="5"/>
      <c r="H12" s="5">
        <v>518</v>
      </c>
      <c r="I12" s="26"/>
      <c r="J12" s="27"/>
      <c r="K12" s="5"/>
      <c r="L12" s="37"/>
      <c r="M12" s="20">
        <f t="shared" si="0"/>
        <v>518</v>
      </c>
      <c r="O12">
        <f t="shared" si="1"/>
        <v>518</v>
      </c>
      <c r="P12" t="str">
        <f t="shared" si="2"/>
        <v>0</v>
      </c>
      <c r="Q12" t="str">
        <f t="shared" si="3"/>
        <v>0</v>
      </c>
      <c r="R12">
        <f t="shared" si="4"/>
        <v>518</v>
      </c>
    </row>
    <row r="13" spans="2:19" x14ac:dyDescent="0.35">
      <c r="B13" s="19">
        <v>8</v>
      </c>
      <c r="C13" s="19">
        <v>9396</v>
      </c>
      <c r="D13" s="52" t="s">
        <v>90</v>
      </c>
      <c r="E13" s="7" t="s">
        <v>33</v>
      </c>
      <c r="F13" s="26"/>
      <c r="G13" s="5"/>
      <c r="H13" s="5">
        <v>510</v>
      </c>
      <c r="I13" s="26"/>
      <c r="J13" s="27"/>
      <c r="K13" s="5"/>
      <c r="L13" s="37"/>
      <c r="M13" s="20">
        <f t="shared" si="0"/>
        <v>510</v>
      </c>
      <c r="O13">
        <f t="shared" si="1"/>
        <v>510</v>
      </c>
      <c r="P13" t="str">
        <f t="shared" si="2"/>
        <v>0</v>
      </c>
      <c r="Q13" t="str">
        <f t="shared" si="3"/>
        <v>0</v>
      </c>
      <c r="R13">
        <f t="shared" si="4"/>
        <v>510</v>
      </c>
    </row>
    <row r="14" spans="2:19" x14ac:dyDescent="0.35">
      <c r="B14" s="19">
        <v>9</v>
      </c>
      <c r="C14" s="19">
        <v>33</v>
      </c>
      <c r="D14" s="52" t="s">
        <v>91</v>
      </c>
      <c r="E14" s="7" t="s">
        <v>103</v>
      </c>
      <c r="F14" s="27"/>
      <c r="G14" s="5"/>
      <c r="H14" s="26"/>
      <c r="I14" s="26"/>
      <c r="J14" s="5">
        <v>509</v>
      </c>
      <c r="K14" s="5">
        <v>483</v>
      </c>
      <c r="L14" s="37"/>
      <c r="M14" s="20">
        <f t="shared" si="0"/>
        <v>992</v>
      </c>
      <c r="O14">
        <f t="shared" si="1"/>
        <v>509</v>
      </c>
      <c r="P14">
        <f t="shared" si="2"/>
        <v>483</v>
      </c>
      <c r="Q14" t="str">
        <f t="shared" si="3"/>
        <v>0</v>
      </c>
      <c r="R14">
        <f t="shared" si="4"/>
        <v>992</v>
      </c>
    </row>
    <row r="15" spans="2:19" x14ac:dyDescent="0.35">
      <c r="B15" s="19">
        <v>10</v>
      </c>
      <c r="C15" s="19">
        <v>9172</v>
      </c>
      <c r="D15" s="52" t="s">
        <v>92</v>
      </c>
      <c r="E15" s="7" t="s">
        <v>16</v>
      </c>
      <c r="F15" s="5">
        <v>505</v>
      </c>
      <c r="G15" s="5"/>
      <c r="H15" s="26"/>
      <c r="I15" s="26"/>
      <c r="J15" s="27"/>
      <c r="K15" s="5"/>
      <c r="L15" s="37"/>
      <c r="M15" s="20">
        <f t="shared" si="0"/>
        <v>505</v>
      </c>
      <c r="O15">
        <f t="shared" si="1"/>
        <v>505</v>
      </c>
      <c r="P15" t="str">
        <f t="shared" si="2"/>
        <v>0</v>
      </c>
      <c r="Q15" t="str">
        <f t="shared" si="3"/>
        <v>0</v>
      </c>
      <c r="R15">
        <f t="shared" si="4"/>
        <v>505</v>
      </c>
    </row>
    <row r="16" spans="2:19" x14ac:dyDescent="0.35">
      <c r="B16" s="19">
        <v>11</v>
      </c>
      <c r="C16" s="19">
        <v>8763</v>
      </c>
      <c r="D16" s="52" t="s">
        <v>93</v>
      </c>
      <c r="E16" s="7" t="s">
        <v>59</v>
      </c>
      <c r="F16" s="26"/>
      <c r="G16" s="5"/>
      <c r="H16" s="5">
        <v>495</v>
      </c>
      <c r="I16" s="26"/>
      <c r="J16" s="27"/>
      <c r="K16" s="5"/>
      <c r="L16" s="37"/>
      <c r="M16" s="20">
        <f t="shared" si="0"/>
        <v>495</v>
      </c>
    </row>
    <row r="17" spans="2:18" x14ac:dyDescent="0.35">
      <c r="B17" s="19">
        <v>12</v>
      </c>
      <c r="C17" s="7">
        <v>7209</v>
      </c>
      <c r="D17" s="18" t="s">
        <v>94</v>
      </c>
      <c r="E17" s="7" t="s">
        <v>16</v>
      </c>
      <c r="F17" s="5">
        <v>473</v>
      </c>
      <c r="G17" s="5"/>
      <c r="H17" s="26"/>
      <c r="I17" s="26"/>
      <c r="J17" s="27"/>
      <c r="K17" s="5"/>
      <c r="L17" s="37"/>
      <c r="M17" s="20">
        <f t="shared" si="0"/>
        <v>473</v>
      </c>
    </row>
    <row r="18" spans="2:18" x14ac:dyDescent="0.35">
      <c r="B18" s="19">
        <v>13</v>
      </c>
      <c r="C18" s="51">
        <v>4331</v>
      </c>
      <c r="D18" s="46" t="s">
        <v>95</v>
      </c>
      <c r="E18" s="4" t="s">
        <v>96</v>
      </c>
      <c r="F18" s="26"/>
      <c r="G18" s="5"/>
      <c r="H18" s="26"/>
      <c r="I18" s="5">
        <v>467</v>
      </c>
      <c r="J18" s="27"/>
      <c r="K18" s="5"/>
      <c r="L18" s="37"/>
      <c r="M18" s="20">
        <f t="shared" si="0"/>
        <v>467</v>
      </c>
    </row>
    <row r="19" spans="2:18" x14ac:dyDescent="0.35">
      <c r="B19" s="19">
        <v>14</v>
      </c>
      <c r="C19" s="19"/>
      <c r="D19" s="52" t="s">
        <v>97</v>
      </c>
      <c r="E19" s="7" t="s">
        <v>85</v>
      </c>
      <c r="F19" s="26"/>
      <c r="G19" s="5"/>
      <c r="H19" s="26"/>
      <c r="I19" s="5">
        <v>464</v>
      </c>
      <c r="J19" s="27"/>
      <c r="K19" s="5"/>
      <c r="L19" s="37"/>
      <c r="M19" s="20">
        <f t="shared" si="0"/>
        <v>464</v>
      </c>
    </row>
    <row r="20" spans="2:18" x14ac:dyDescent="0.35">
      <c r="B20" s="19">
        <v>15</v>
      </c>
      <c r="C20" s="19">
        <v>9606</v>
      </c>
      <c r="D20" s="52" t="s">
        <v>98</v>
      </c>
      <c r="E20" s="7" t="s">
        <v>103</v>
      </c>
      <c r="F20" s="27"/>
      <c r="G20" s="5"/>
      <c r="H20" s="26"/>
      <c r="I20" s="26"/>
      <c r="J20" s="5">
        <v>446</v>
      </c>
      <c r="K20" s="5"/>
      <c r="L20" s="37"/>
      <c r="M20" s="20">
        <f t="shared" si="0"/>
        <v>446</v>
      </c>
    </row>
    <row r="21" spans="2:18" x14ac:dyDescent="0.35">
      <c r="B21" s="19">
        <v>16</v>
      </c>
      <c r="C21" s="19">
        <v>8296</v>
      </c>
      <c r="D21" s="52" t="s">
        <v>99</v>
      </c>
      <c r="E21" s="7" t="s">
        <v>16</v>
      </c>
      <c r="F21" s="5">
        <v>407</v>
      </c>
      <c r="G21" s="5"/>
      <c r="H21" s="26"/>
      <c r="I21" s="26"/>
      <c r="J21" s="27"/>
      <c r="K21" s="5"/>
      <c r="L21" s="37"/>
      <c r="M21" s="20">
        <f t="shared" si="0"/>
        <v>407</v>
      </c>
    </row>
    <row r="22" spans="2:18" x14ac:dyDescent="0.35">
      <c r="B22" s="19">
        <v>17</v>
      </c>
      <c r="C22" s="19">
        <v>4587</v>
      </c>
      <c r="D22" s="52" t="s">
        <v>100</v>
      </c>
      <c r="E22" s="7" t="s">
        <v>16</v>
      </c>
      <c r="F22" s="5">
        <v>406</v>
      </c>
      <c r="G22" s="5"/>
      <c r="H22" s="26"/>
      <c r="I22" s="26"/>
      <c r="J22" s="27"/>
      <c r="K22" s="5"/>
      <c r="L22" s="37"/>
      <c r="M22" s="20">
        <f t="shared" si="0"/>
        <v>406</v>
      </c>
      <c r="O22">
        <f t="shared" si="1"/>
        <v>406</v>
      </c>
      <c r="P22" t="str">
        <f t="shared" si="2"/>
        <v>0</v>
      </c>
      <c r="Q22" t="str">
        <f t="shared" si="3"/>
        <v>0</v>
      </c>
      <c r="R22">
        <f t="shared" si="4"/>
        <v>406</v>
      </c>
    </row>
  </sheetData>
  <mergeCells count="2">
    <mergeCell ref="B4:E4"/>
    <mergeCell ref="B1:M3"/>
  </mergeCells>
  <conditionalFormatting sqref="F6:M22">
    <cfRule type="containsBlanks" dxfId="6" priority="1">
      <formula>LEN(TRIM(F6))=0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3x20</vt:lpstr>
      <vt:lpstr>TENDIDO</vt:lpstr>
      <vt:lpstr>PISTOLA LIBRE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Federación Argentina de Tiro</cp:lastModifiedBy>
  <cp:lastPrinted>2024-06-10T16:13:02Z</cp:lastPrinted>
  <dcterms:created xsi:type="dcterms:W3CDTF">2024-04-30T15:32:56Z</dcterms:created>
  <dcterms:modified xsi:type="dcterms:W3CDTF">2025-10-01T18:05:36Z</dcterms:modified>
</cp:coreProperties>
</file>